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I Capacity" sheetId="1" r:id="rId1"/>
    <sheet name="Statement Self-Score" sheetId="2" r:id="rId2"/>
    <sheet name="Checks" sheetId="3" r:id="rId3"/>
    <sheet name="How to use" sheetId="4" r:id="rId4"/>
  </sheets>
  <calcPr calcId="124519" fullCalcOnLoad="1"/>
</workbook>
</file>

<file path=xl/sharedStrings.xml><?xml version="1.0" encoding="utf-8"?>
<sst xmlns="http://schemas.openxmlformats.org/spreadsheetml/2006/main" count="77" uniqueCount="77">
  <si>
    <t>EMI capacity: can your income carry one more EMI?</t>
  </si>
  <si>
    <t>Yellow cells are inputs in rupees per month. Green cells are formulas. Do not type over a green cell.</t>
  </si>
  <si>
    <t>Example pre-filled from the article: net salary Rs 62,000, rent Rs 14,000, car EMI Rs 11,500, card EMI Rs 4,200, proposed EMI Rs 9,800.</t>
  </si>
  <si>
    <t>Item (per month)</t>
  </si>
  <si>
    <t>Amount (Rs)</t>
  </si>
  <si>
    <t>Note</t>
  </si>
  <si>
    <t>Net take-home income</t>
  </si>
  <si>
    <t>Salary after tax and deductions, or average monthly business drawings.</t>
  </si>
  <si>
    <t>Rent or housing cost</t>
  </si>
  <si>
    <t>Rent counts as a fixed obligation in most lender readings.</t>
  </si>
  <si>
    <t>Existing EMI 1 (car)</t>
  </si>
  <si>
    <t>Every EMI debit in your statement will be listed.</t>
  </si>
  <si>
    <t>Existing EMI 2 (card)</t>
  </si>
  <si>
    <t>Card-to-EMI and consumer durable EMIs count too.</t>
  </si>
  <si>
    <t>Other fixed monthly obligations</t>
  </si>
  <si>
    <t>Insurance premia, co-borrowed EMI you pay, school fees if fixed.</t>
  </si>
  <si>
    <t>Proposed new EMI</t>
  </si>
  <si>
    <t>The EMI on the loan you are about to ask for.</t>
  </si>
  <si>
    <t>Existing fixed obligations</t>
  </si>
  <si>
    <t>Everything you already owe each month, excluding the proposed loan.</t>
  </si>
  <si>
    <t>Total obligations incl. proposed EMI</t>
  </si>
  <si>
    <t>The numerator of the obligations test.</t>
  </si>
  <si>
    <t>Load before proposed loan</t>
  </si>
  <si>
    <t>Existing obligations divided by income. Article example: 47.9%.</t>
  </si>
  <si>
    <t>Load after proposed loan</t>
  </si>
  <si>
    <t>Article example: 63.7%. Many salaried files are read against a band near half of take-home pay; your bank band decides.</t>
  </si>
  <si>
    <t>Illustrative cap at 50% of income</t>
  </si>
  <si>
    <t>Workbook logic only, not an RBI number. Replace 0.5 in the formula if your lender uses a different band.</t>
  </si>
  <si>
    <t>EMI headroom at the 50% band (Rs)</t>
  </si>
  <si>
    <t>Negative means the proposed EMI does not fit at this band. Lower the ask or clear an existing EMI first.</t>
  </si>
  <si>
    <t>Reading</t>
  </si>
  <si>
    <t>Bands are workbook logic for self-testing. Sanction bands are bank policy and vary by product and income slab.</t>
  </si>
  <si>
    <t>Statement self-score: your last six months as an officer reads them</t>
  </si>
  <si>
    <t>Yellow cells are inputs: type 1 for yes, 0 for no. Green cells are formulas.</t>
  </si>
  <si>
    <t>Conduct check</t>
  </si>
  <si>
    <t>Score (1/0)</t>
  </si>
  <si>
    <t>Officer note</t>
  </si>
  <si>
    <t>Average balance stayed healthy all six months (never near zero before month end)</t>
  </si>
  <si>
    <t>Balances that empty every month read as pass-through income.</t>
  </si>
  <si>
    <t>Zero cheque or ECS returns in the last six months</t>
  </si>
  <si>
    <t>Returns are counted. Three in six months read as a habit.</t>
  </si>
  <si>
    <t>Salary or business credits landed on a regular rhythm</t>
  </si>
  <si>
    <t>Same source, narrow band, no unexplained gaps.</t>
  </si>
  <si>
    <t>Transfers between my own accounts carry clear narration</t>
  </si>
  <si>
    <t>Unlabelled circular transfers get netted out and questioned.</t>
  </si>
  <si>
    <t>Every EMI I pay is listed on my loan application</t>
  </si>
  <si>
    <t>A hidden EMI found in the statement hurts the whole file.</t>
  </si>
  <si>
    <t>Cards are paid above minimum dues, with headroom left</t>
  </si>
  <si>
    <t>Minimum-due payments signal stress even at a good salary.</t>
  </si>
  <si>
    <t>Something stayed back as savings most months</t>
  </si>
  <si>
    <t>A monthly surplus is the muscle the new EMI needs.</t>
  </si>
  <si>
    <t>Debit dates sit after salary or credit dates</t>
  </si>
  <si>
    <t>Date order kills most accidental returns. Fix this first.</t>
  </si>
  <si>
    <t>Checks passed (of 8)</t>
  </si>
  <si>
    <t>Statement readiness</t>
  </si>
  <si>
    <t>Conduct band</t>
  </si>
  <si>
    <t>Strong 90% and above. Watch 65% to 89%. At risk below 65%. Workbook logic, not a bureau or RBI grade.</t>
  </si>
  <si>
    <t>Next step</t>
  </si>
  <si>
    <t>Fix in sheet order: returns first, then EMI load, then balances.</t>
  </si>
  <si>
    <t>Worked-example checks (must all read PASS)</t>
  </si>
  <si>
    <t>These recompute the article example. If you change the yellow inputs on EMI Capacity, the article checks below no longer apply.</t>
  </si>
  <si>
    <t>Check</t>
  </si>
  <si>
    <t>Expected (Rs or %)</t>
  </si>
  <si>
    <t>Workbook (formula)</t>
  </si>
  <si>
    <t>Result</t>
  </si>
  <si>
    <t>Existing obligations = 29,700</t>
  </si>
  <si>
    <t>Total with proposed EMI = 39,500</t>
  </si>
  <si>
    <t>Load before = 47.9%</t>
  </si>
  <si>
    <t>Load after = 63.7%</t>
  </si>
  <si>
    <t>Headroom at 50% band = 1,300</t>
  </si>
  <si>
    <t>How to use this self-check</t>
  </si>
  <si>
    <t>Run it before you apply, not after a rejection. Five minutes here saves a rejection remark on your bureau file.</t>
  </si>
  <si>
    <t>1. On EMI Capacity, replace the yellow example numbers with your own income, rent, EMIs and the proposed EMI.</t>
  </si>
  <si>
    <t>2. Read Load after proposed loan. Near half of take-home pay is where many salaried files get probed; your bank band decides.</t>
  </si>
  <si>
    <t>3. If headroom is negative, lower the loan amount, lengthen tenure, or close the smallest existing EMI first.</t>
  </si>
  <si>
    <t>4. On Statement Self-Score, score your last six months honestly. Fix 0 rows in sheet order: returns, then load, then balances.</t>
  </si>
  <si>
    <t>5. Bands and the 50% cap are workbook logic for self-testing, not RBI rules. No RBI circular fixes a passing CIBIL score or one obligations ratio.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</si>
</sst>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0.0%"/>
  </numFmts>
  <fonts count="5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44444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EA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2" borderId="1" xfId="0" applyFill="1" applyBorder="1" applyAlignment="1">
      <alignment vertical="center" wrapText="1"/>
    </xf>
    <xf numFmtId="164" fontId="0" fillId="3" borderId="1" xfId="0" applyNumberFormat="1" applyFill="1" applyBorder="1"/>
    <xf numFmtId="0" fontId="4" fillId="0" borderId="0" xfId="0" applyFont="1" applyAlignment="1">
      <alignment vertical="center" wrapText="1"/>
    </xf>
    <xf numFmtId="164" fontId="0" fillId="4" borderId="1" xfId="0" applyNumberFormat="1" applyFill="1" applyBorder="1"/>
    <xf numFmtId="165" fontId="0" fillId="4" borderId="1" xfId="0" applyNumberFormat="1" applyFill="1" applyBorder="1"/>
    <xf numFmtId="0" fontId="0" fillId="4" borderId="1" xfId="0" applyFill="1" applyBorder="1" applyAlignment="1">
      <alignment vertical="center" wrapText="1"/>
    </xf>
    <xf numFmtId="1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/>
  </sheetViews>
  <sheetFormatPr defaultRowHeight="15"/>
  <cols>
    <col min="1" max="1" width="46.7109375" customWidth="1"/>
    <col min="2" max="2" width="18.7109375" customWidth="1"/>
    <col min="3" max="3" width="52.7109375" customWidth="1"/>
  </cols>
  <sheetData>
    <row r="1" spans="1:3">
      <c r="A1" s="1" t="s">
        <v>0</v>
      </c>
    </row>
    <row r="2" spans="1:3">
      <c r="A2" s="2" t="s">
        <v>1</v>
      </c>
    </row>
    <row r="3" spans="1:3">
      <c r="A3" s="2" t="s">
        <v>2</v>
      </c>
    </row>
    <row r="5" spans="1:3">
      <c r="A5" s="3" t="s">
        <v>3</v>
      </c>
      <c r="B5" s="3" t="s">
        <v>4</v>
      </c>
      <c r="C5" s="3" t="s">
        <v>5</v>
      </c>
    </row>
    <row r="6" spans="1:3">
      <c r="A6" s="4" t="s">
        <v>6</v>
      </c>
      <c r="B6" s="5">
        <v>62000</v>
      </c>
      <c r="C6" s="6" t="s">
        <v>7</v>
      </c>
    </row>
    <row r="7" spans="1:3">
      <c r="A7" s="4" t="s">
        <v>8</v>
      </c>
      <c r="B7" s="5">
        <v>14000</v>
      </c>
      <c r="C7" s="6" t="s">
        <v>9</v>
      </c>
    </row>
    <row r="8" spans="1:3">
      <c r="A8" s="4" t="s">
        <v>10</v>
      </c>
      <c r="B8" s="5">
        <v>11500</v>
      </c>
      <c r="C8" s="6" t="s">
        <v>11</v>
      </c>
    </row>
    <row r="9" spans="1:3">
      <c r="A9" s="4" t="s">
        <v>12</v>
      </c>
      <c r="B9" s="5">
        <v>4200</v>
      </c>
      <c r="C9" s="6" t="s">
        <v>13</v>
      </c>
    </row>
    <row r="10" spans="1:3">
      <c r="A10" s="4" t="s">
        <v>14</v>
      </c>
      <c r="B10" s="5">
        <v>0</v>
      </c>
      <c r="C10" s="6" t="s">
        <v>15</v>
      </c>
    </row>
    <row r="11" spans="1:3">
      <c r="A11" s="4" t="s">
        <v>16</v>
      </c>
      <c r="B11" s="5">
        <v>9800</v>
      </c>
      <c r="C11" s="6" t="s">
        <v>17</v>
      </c>
    </row>
    <row r="12" spans="1:3">
      <c r="A12" s="4" t="s">
        <v>18</v>
      </c>
      <c r="B12" s="7">
        <f>SUM(B8:B11)</f>
        <v>0</v>
      </c>
      <c r="C12" s="6" t="s">
        <v>19</v>
      </c>
    </row>
    <row r="13" spans="1:3">
      <c r="A13" s="4" t="s">
        <v>20</v>
      </c>
      <c r="B13" s="7">
        <f>B12+B11</f>
        <v>0</v>
      </c>
      <c r="C13" s="6" t="s">
        <v>21</v>
      </c>
    </row>
    <row r="14" spans="1:3">
      <c r="A14" s="4" t="s">
        <v>22</v>
      </c>
      <c r="B14" s="8">
        <f>B12/B6</f>
        <v>0</v>
      </c>
      <c r="C14" s="6" t="s">
        <v>23</v>
      </c>
    </row>
    <row r="15" spans="1:3">
      <c r="A15" s="4" t="s">
        <v>24</v>
      </c>
      <c r="B15" s="8">
        <f>B13/B6</f>
        <v>0</v>
      </c>
      <c r="C15" s="6" t="s">
        <v>25</v>
      </c>
    </row>
    <row r="16" spans="1:3">
      <c r="A16" s="4" t="s">
        <v>26</v>
      </c>
      <c r="B16" s="7">
        <f>B6*0.5</f>
        <v>0</v>
      </c>
      <c r="C16" s="6" t="s">
        <v>27</v>
      </c>
    </row>
    <row r="17" spans="1:3">
      <c r="A17" s="4" t="s">
        <v>28</v>
      </c>
      <c r="B17" s="7">
        <f>B16-B12</f>
        <v>0</v>
      </c>
      <c r="C17" s="6" t="s">
        <v>29</v>
      </c>
    </row>
    <row r="18" spans="1:3">
      <c r="A18" s="4" t="s">
        <v>30</v>
      </c>
      <c r="B18" s="9">
        <f>IF(B15&lt;=0.5,"Fits at 50% band",IF(B15&lt;=0.6,"Tight: officer will probe","Stretched: reduce amount or tenure"))</f>
        <v>0</v>
      </c>
      <c r="C18" s="6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FormatPr defaultRowHeight="15"/>
  <cols>
    <col min="1" max="1" width="74.7109375" customWidth="1"/>
    <col min="2" max="2" width="14.7109375" customWidth="1"/>
    <col min="3" max="3" width="48.7109375" customWidth="1"/>
  </cols>
  <sheetData>
    <row r="1" spans="1:3">
      <c r="A1" s="1" t="s">
        <v>32</v>
      </c>
    </row>
    <row r="2" spans="1:3">
      <c r="A2" s="2" t="s">
        <v>33</v>
      </c>
    </row>
    <row r="4" spans="1:3">
      <c r="A4" s="3" t="s">
        <v>34</v>
      </c>
      <c r="B4" s="3" t="s">
        <v>35</v>
      </c>
      <c r="C4" s="3" t="s">
        <v>36</v>
      </c>
    </row>
    <row r="5" spans="1:3">
      <c r="A5" s="4" t="s">
        <v>37</v>
      </c>
      <c r="B5" s="10">
        <v>1</v>
      </c>
      <c r="C5" s="6" t="s">
        <v>38</v>
      </c>
    </row>
    <row r="6" spans="1:3">
      <c r="A6" s="4" t="s">
        <v>39</v>
      </c>
      <c r="B6" s="10">
        <v>1</v>
      </c>
      <c r="C6" s="6" t="s">
        <v>40</v>
      </c>
    </row>
    <row r="7" spans="1:3">
      <c r="A7" s="4" t="s">
        <v>41</v>
      </c>
      <c r="B7" s="10">
        <v>1</v>
      </c>
      <c r="C7" s="6" t="s">
        <v>42</v>
      </c>
    </row>
    <row r="8" spans="1:3">
      <c r="A8" s="4" t="s">
        <v>43</v>
      </c>
      <c r="B8" s="10">
        <v>0</v>
      </c>
      <c r="C8" s="6" t="s">
        <v>44</v>
      </c>
    </row>
    <row r="9" spans="1:3">
      <c r="A9" s="4" t="s">
        <v>45</v>
      </c>
      <c r="B9" s="10">
        <v>1</v>
      </c>
      <c r="C9" s="6" t="s">
        <v>46</v>
      </c>
    </row>
    <row r="10" spans="1:3">
      <c r="A10" s="4" t="s">
        <v>47</v>
      </c>
      <c r="B10" s="10">
        <v>0</v>
      </c>
      <c r="C10" s="6" t="s">
        <v>48</v>
      </c>
    </row>
    <row r="11" spans="1:3">
      <c r="A11" s="4" t="s">
        <v>49</v>
      </c>
      <c r="B11" s="10">
        <v>1</v>
      </c>
      <c r="C11" s="6" t="s">
        <v>50</v>
      </c>
    </row>
    <row r="12" spans="1:3">
      <c r="A12" s="4" t="s">
        <v>51</v>
      </c>
      <c r="B12" s="10">
        <v>0</v>
      </c>
      <c r="C12" s="6" t="s">
        <v>52</v>
      </c>
    </row>
    <row r="13" spans="1:3">
      <c r="A13" s="4" t="s">
        <v>53</v>
      </c>
      <c r="B13" s="7">
        <f>SUM(B5:B12)</f>
        <v>0</v>
      </c>
    </row>
    <row r="14" spans="1:3">
      <c r="A14" s="4" t="s">
        <v>54</v>
      </c>
      <c r="B14" s="8">
        <f>B13/8</f>
        <v>0</v>
      </c>
    </row>
    <row r="15" spans="1:3">
      <c r="A15" s="4" t="s">
        <v>55</v>
      </c>
      <c r="B15" s="9">
        <f>IF(B14&gt;=0.9,"Strong",IF(B14&gt;=0.65,"Watch","At risk"))</f>
        <v>0</v>
      </c>
      <c r="C15" s="6" t="s">
        <v>56</v>
      </c>
    </row>
    <row r="16" spans="1:3">
      <c r="A16" s="4" t="s">
        <v>57</v>
      </c>
      <c r="B16" s="9">
        <f>IF(B14&gt;=0.9,"Apply when ready",IF(B14&gt;=0.65,"Fix the 0 rows, then apply","Fix conduct for 3 to 6 months first"))</f>
        <v>0</v>
      </c>
      <c r="C16" s="6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cols>
    <col min="1" max="1" width="44.7109375" customWidth="1"/>
    <col min="2" max="3" width="18.7109375" customWidth="1"/>
    <col min="4" max="4" width="16.7109375" customWidth="1"/>
  </cols>
  <sheetData>
    <row r="1" spans="1:4">
      <c r="A1" s="1" t="s">
        <v>59</v>
      </c>
    </row>
    <row r="2" spans="1:4">
      <c r="A2" s="2" t="s">
        <v>60</v>
      </c>
    </row>
    <row r="4" spans="1:4">
      <c r="A4" s="3" t="s">
        <v>61</v>
      </c>
      <c r="B4" s="3" t="s">
        <v>62</v>
      </c>
      <c r="C4" s="3" t="s">
        <v>63</v>
      </c>
      <c r="D4" s="3" t="s">
        <v>64</v>
      </c>
    </row>
    <row r="5" spans="1:4">
      <c r="A5" s="4" t="s">
        <v>65</v>
      </c>
      <c r="B5" s="7">
        <v>29700</v>
      </c>
      <c r="C5" s="7">
        <f>'EMI Capacity'!B12</f>
        <v>0</v>
      </c>
      <c r="D5" s="9">
        <f>IF(C5=B5,"PASS","CHECK")</f>
        <v>0</v>
      </c>
    </row>
    <row r="6" spans="1:4">
      <c r="A6" s="4" t="s">
        <v>66</v>
      </c>
      <c r="B6" s="7">
        <v>39500</v>
      </c>
      <c r="C6" s="7">
        <f>'EMI Capacity'!B13</f>
        <v>0</v>
      </c>
      <c r="D6" s="9">
        <f>IF(C6=B6,"PASS","CHECK")</f>
        <v>0</v>
      </c>
    </row>
    <row r="7" spans="1:4">
      <c r="A7" s="4" t="s">
        <v>67</v>
      </c>
      <c r="B7" s="8">
        <v>0.479</v>
      </c>
      <c r="C7" s="8">
        <f>'EMI Capacity'!B14</f>
        <v>0</v>
      </c>
      <c r="D7" s="9">
        <f>IF(ABS(C7-B7)&lt;0.002,"PASS","CHECK")</f>
        <v>0</v>
      </c>
    </row>
    <row r="8" spans="1:4">
      <c r="A8" s="4" t="s">
        <v>68</v>
      </c>
      <c r="B8" s="8">
        <v>0.637</v>
      </c>
      <c r="C8" s="8">
        <f>'EMI Capacity'!B15</f>
        <v>0</v>
      </c>
      <c r="D8" s="9">
        <f>IF(ABS(C8-B8)&lt;0.002,"PASS","CHECK")</f>
        <v>0</v>
      </c>
    </row>
    <row r="9" spans="1:4">
      <c r="A9" s="4" t="s">
        <v>69</v>
      </c>
      <c r="B9" s="7">
        <v>1300</v>
      </c>
      <c r="C9" s="7">
        <f>'EMI Capacity'!B17</f>
        <v>0</v>
      </c>
      <c r="D9" s="9">
        <f>IF(C9=B9,"PASS","CHECK")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FormatPr defaultRowHeight="15"/>
  <cols>
    <col min="1" max="1" width="104.7109375" customWidth="1"/>
  </cols>
  <sheetData>
    <row r="1" spans="1:1">
      <c r="A1" s="1" t="s">
        <v>70</v>
      </c>
    </row>
    <row r="2" spans="1:1">
      <c r="A2" s="2" t="s">
        <v>71</v>
      </c>
    </row>
    <row r="4" spans="1:1">
      <c r="A4" s="6" t="s">
        <v>72</v>
      </c>
    </row>
    <row r="5" spans="1:1">
      <c r="A5" s="6" t="s">
        <v>73</v>
      </c>
    </row>
    <row r="6" spans="1:1">
      <c r="A6" s="6" t="s">
        <v>74</v>
      </c>
    </row>
    <row r="7" spans="1:1">
      <c r="A7" s="6" t="s">
        <v>75</v>
      </c>
    </row>
    <row r="8" spans="1:1">
      <c r="A8" s="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EMI Capacity</vt:lpstr>
      <vt:lpstr>Statement Self-Score</vt:lpstr>
      <vt:lpstr>Checks</vt:lpstr>
      <vt:lpstr>How to use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2026-10-08T11:28:00Z</dcterms:created>
  <dcterms:modified xsi:type="dcterms:W3CDTF">2026-10-08T11:28:00Z</dcterms:modified>
</cp:coreProperties>
</file>