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I - Limits" sheetId="2" state="visible" r:id="rId2"/>
    <sheet xmlns:r="http://schemas.openxmlformats.org/officeDocument/2006/relationships" name="II - Operating" sheetId="3" state="visible" r:id="rId3"/>
    <sheet xmlns:r="http://schemas.openxmlformats.org/officeDocument/2006/relationships" name="III - Balance Sheet" sheetId="4" state="visible" r:id="rId4"/>
    <sheet xmlns:r="http://schemas.openxmlformats.org/officeDocument/2006/relationships" name="IV - CA CL" sheetId="5" state="visible" r:id="rId5"/>
    <sheet xmlns:r="http://schemas.openxmlformats.org/officeDocument/2006/relationships" name="V - MPBF" sheetId="6" state="visible" r:id="rId6"/>
    <sheet xmlns:r="http://schemas.openxmlformats.org/officeDocument/2006/relationships" name="VI - Fund Flow" sheetId="7" state="visible" r:id="rId7"/>
    <sheet xmlns:r="http://schemas.openxmlformats.org/officeDocument/2006/relationships" name="Check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FF666666"/>
    </font>
    <font>
      <b val="1"/>
    </font>
  </fonts>
  <fills count="3">
    <fill>
      <patternFill/>
    </fill>
    <fill>
      <patternFill patternType="gray125"/>
    </fill>
    <fill>
      <patternFill patternType="solid">
        <fgColor rgb="FFFFE699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center"/>
    </xf>
    <xf numFmtId="0" fontId="0" fillId="0" borderId="1" pivotButton="0" quotePrefix="0" xfId="0"/>
    <xf numFmtId="3" fontId="0" fillId="2" borderId="1" pivotButton="0" quotePrefix="0" xfId="0"/>
    <xf numFmtId="3" fontId="3" fillId="0" borderId="1" pivotButton="0" quotePrefix="0" xfId="0"/>
    <xf numFmtId="3" fontId="0" fillId="0" borderId="1" pivotButton="0" quotePrefix="0" xfId="0"/>
    <xf numFmtId="2" fontId="0" fillId="0" borderId="1" pivotButton="0" quotePrefix="0" xfId="0"/>
    <xf numFmtId="0" fontId="2" fillId="0" borderId="1" pivotButton="0" quotePrefix="0" xfId="0"/>
  </cellXfs>
  <cellStyles count="1">
    <cellStyle name="Normal" xfId="0" builtinId="0" hidden="0"/>
  </cellStyles>
  <dxfs count="1">
    <dxf>
      <font>
        <b val="1"/>
        <color rgb="FF9C0006"/>
      </font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8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CMA Data Format - Free Template (CrediLens)</t>
        </is>
      </c>
    </row>
    <row r="3">
      <c r="A3" s="2" t="inlineStr">
        <is>
          <t>Fictional company: Sharma Trading Co., Mumbai - FMCG distribution. All figures are illustrative and in Rs lakh.</t>
        </is>
      </c>
    </row>
    <row r="5">
      <c r="A5" s="3" t="inlineStr">
        <is>
          <t>Year key</t>
        </is>
      </c>
    </row>
    <row r="6">
      <c r="A6" t="inlineStr">
        <is>
          <t>FY24 - Audited</t>
        </is>
      </c>
    </row>
    <row r="7">
      <c r="A7" t="inlineStr">
        <is>
          <t>FY25 - Audited</t>
        </is>
      </c>
    </row>
    <row r="8">
      <c r="A8" t="inlineStr">
        <is>
          <t>FY26 - Provisional</t>
        </is>
      </c>
    </row>
    <row r="9">
      <c r="A9" t="inlineStr">
        <is>
          <t>FY27 - Projected</t>
        </is>
      </c>
    </row>
    <row r="10">
      <c r="A10" t="inlineStr">
        <is>
          <t>FY28 - Projected</t>
        </is>
      </c>
    </row>
    <row r="12">
      <c r="A12" s="3" t="inlineStr">
        <is>
          <t>How to use</t>
        </is>
      </c>
    </row>
    <row r="13">
      <c r="A13" t="inlineStr">
        <is>
          <t>1. Overwrite the yellow cells with your company's numbers.</t>
        </is>
      </c>
    </row>
    <row r="14">
      <c r="A14" t="inlineStr">
        <is>
          <t>2. Check the Checks sheet - every row should say PASS.</t>
        </is>
      </c>
    </row>
    <row r="15">
      <c r="A15" t="inlineStr">
        <is>
          <t>3. All white cells are formulas and update automatically.</t>
        </is>
      </c>
    </row>
    <row r="16">
      <c r="A16" t="inlineStr">
        <is>
          <t>4. Statement V (MPBF) feeds automatically from Statement IV.</t>
        </is>
      </c>
    </row>
    <row r="18">
      <c r="A18" s="2" t="inlineStr">
        <is>
          <t>All figures in Rs lakh. Statement V uses Tandon Method II: MPBF = 0.75 x Current Assets - Current Liabilities.</t>
        </is>
      </c>
    </row>
  </sheetData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</cols>
  <sheetData>
    <row r="1">
      <c r="A1" s="1" t="inlineStr">
        <is>
          <t>Statement I - Particulars of Existing / Proposed Limits</t>
        </is>
      </c>
    </row>
    <row r="2">
      <c r="A2" s="2" t="inlineStr">
        <is>
          <t>(Rs lakh)</t>
        </is>
      </c>
    </row>
    <row r="4">
      <c r="A4" s="4" t="inlineStr">
        <is>
          <t>Particulars</t>
        </is>
      </c>
      <c r="B4" s="5" t="inlineStr">
        <is>
          <t>Existing (FY26)</t>
        </is>
      </c>
      <c r="C4" s="5" t="inlineStr">
        <is>
          <t>Proposed (FY27)</t>
        </is>
      </c>
    </row>
    <row r="5">
      <c r="A5" s="6" t="inlineStr">
        <is>
          <t>Cash credit</t>
        </is>
      </c>
      <c r="B5" s="7" t="n">
        <v>55</v>
      </c>
      <c r="C5" s="7" t="n">
        <v>70</v>
      </c>
    </row>
    <row r="6">
      <c r="A6" s="6" t="inlineStr">
        <is>
          <t>Term loan outstanding</t>
        </is>
      </c>
      <c r="B6" s="7" t="n">
        <v>30</v>
      </c>
      <c r="C6" s="7" t="n">
        <v>22</v>
      </c>
    </row>
    <row r="7">
      <c r="A7" s="4" t="inlineStr">
        <is>
          <t>Total fund-based limits</t>
        </is>
      </c>
      <c r="B7" s="8">
        <f>SUM(B5:B6)</f>
        <v/>
      </c>
      <c r="C7" s="8">
        <f>SUM(C5:C6)</f>
        <v/>
      </c>
    </row>
  </sheetData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Statement II - Operating Statement</t>
        </is>
      </c>
    </row>
    <row r="2">
      <c r="A2" s="2" t="inlineStr">
        <is>
          <t>(Rs lakh)</t>
        </is>
      </c>
    </row>
    <row r="3">
      <c r="B3" s="2" t="inlineStr">
        <is>
          <t>Audited</t>
        </is>
      </c>
      <c r="C3" s="2" t="inlineStr">
        <is>
          <t>Audited</t>
        </is>
      </c>
      <c r="D3" s="2" t="inlineStr">
        <is>
          <t>Provisional</t>
        </is>
      </c>
      <c r="E3" s="2" t="inlineStr">
        <is>
          <t>Projected</t>
        </is>
      </c>
      <c r="F3" s="2" t="inlineStr">
        <is>
          <t>Projected</t>
        </is>
      </c>
    </row>
    <row r="4">
      <c r="A4" s="4" t="inlineStr">
        <is>
          <t>Particulars</t>
        </is>
      </c>
      <c r="B4" s="5" t="inlineStr">
        <is>
          <t>FY24</t>
        </is>
      </c>
      <c r="C4" s="5" t="inlineStr">
        <is>
          <t>FY25</t>
        </is>
      </c>
      <c r="D4" s="5" t="inlineStr">
        <is>
          <t>FY26</t>
        </is>
      </c>
      <c r="E4" s="5" t="inlineStr">
        <is>
          <t>FY27</t>
        </is>
      </c>
      <c r="F4" s="5" t="inlineStr">
        <is>
          <t>FY28</t>
        </is>
      </c>
    </row>
    <row r="5">
      <c r="A5" s="6" t="inlineStr">
        <is>
          <t>Net sales</t>
        </is>
      </c>
      <c r="B5" s="7" t="n">
        <v>480</v>
      </c>
      <c r="C5" s="7" t="n">
        <v>560</v>
      </c>
      <c r="D5" s="7" t="n">
        <v>640</v>
      </c>
      <c r="E5" s="7" t="n">
        <v>740</v>
      </c>
      <c r="F5" s="7" t="n">
        <v>850</v>
      </c>
    </row>
    <row r="6">
      <c r="A6" s="6" t="inlineStr">
        <is>
          <t>Less: Cost of goods sold</t>
        </is>
      </c>
      <c r="B6" s="7" t="n">
        <v>400</v>
      </c>
      <c r="C6" s="7" t="n">
        <v>462</v>
      </c>
      <c r="D6" s="7" t="n">
        <v>525</v>
      </c>
      <c r="E6" s="7" t="n">
        <v>605</v>
      </c>
      <c r="F6" s="7" t="n">
        <v>693</v>
      </c>
    </row>
    <row r="7">
      <c r="A7" s="4" t="inlineStr">
        <is>
          <t>Gross profit</t>
        </is>
      </c>
      <c r="B7" s="8">
        <f>B5-B6</f>
        <v/>
      </c>
      <c r="C7" s="8">
        <f>C5-C6</f>
        <v/>
      </c>
      <c r="D7" s="8">
        <f>D5-D6</f>
        <v/>
      </c>
      <c r="E7" s="8">
        <f>E5-E6</f>
        <v/>
      </c>
      <c r="F7" s="8">
        <f>F5-F6</f>
        <v/>
      </c>
    </row>
    <row r="8">
      <c r="A8" s="6" t="inlineStr">
        <is>
          <t>Less: Operating expenses</t>
        </is>
      </c>
      <c r="B8" s="7" t="n">
        <v>45</v>
      </c>
      <c r="C8" s="7" t="n">
        <v>52</v>
      </c>
      <c r="D8" s="7" t="n">
        <v>58</v>
      </c>
      <c r="E8" s="7" t="n">
        <v>65</v>
      </c>
      <c r="F8" s="7" t="n">
        <v>72</v>
      </c>
    </row>
    <row r="9">
      <c r="A9" s="4" t="inlineStr">
        <is>
          <t>PBDIT</t>
        </is>
      </c>
      <c r="B9" s="8">
        <f>B7-B8</f>
        <v/>
      </c>
      <c r="C9" s="8">
        <f>C7-C8</f>
        <v/>
      </c>
      <c r="D9" s="8">
        <f>D7-D8</f>
        <v/>
      </c>
      <c r="E9" s="8">
        <f>E7-E8</f>
        <v/>
      </c>
      <c r="F9" s="8">
        <f>F7-F8</f>
        <v/>
      </c>
    </row>
    <row r="10">
      <c r="A10" s="6" t="inlineStr">
        <is>
          <t>Less: Interest</t>
        </is>
      </c>
      <c r="B10" s="7" t="n">
        <v>8</v>
      </c>
      <c r="C10" s="7" t="n">
        <v>10</v>
      </c>
      <c r="D10" s="7" t="n">
        <v>12</v>
      </c>
      <c r="E10" s="7" t="n">
        <v>14</v>
      </c>
      <c r="F10" s="7" t="n">
        <v>16</v>
      </c>
    </row>
    <row r="11">
      <c r="A11" s="6" t="inlineStr">
        <is>
          <t>Less: Depreciation</t>
        </is>
      </c>
      <c r="B11" s="7" t="n">
        <v>4</v>
      </c>
      <c r="C11" s="7" t="n">
        <v>5</v>
      </c>
      <c r="D11" s="7" t="n">
        <v>6</v>
      </c>
      <c r="E11" s="7" t="n">
        <v>7</v>
      </c>
      <c r="F11" s="7" t="n">
        <v>8</v>
      </c>
    </row>
    <row r="12">
      <c r="A12" s="4" t="inlineStr">
        <is>
          <t>Profit before tax</t>
        </is>
      </c>
      <c r="B12" s="8">
        <f>B9-B10-B11</f>
        <v/>
      </c>
      <c r="C12" s="8">
        <f>C9-C10-C11</f>
        <v/>
      </c>
      <c r="D12" s="8">
        <f>D9-D10-D11</f>
        <v/>
      </c>
      <c r="E12" s="8">
        <f>E9-E10-E11</f>
        <v/>
      </c>
      <c r="F12" s="8">
        <f>F9-F10-F11</f>
        <v/>
      </c>
    </row>
    <row r="13">
      <c r="A13" s="6" t="inlineStr">
        <is>
          <t>Less: Tax</t>
        </is>
      </c>
      <c r="B13" s="7" t="n">
        <v>6</v>
      </c>
      <c r="C13" s="7" t="n">
        <v>8</v>
      </c>
      <c r="D13" s="7" t="n">
        <v>10</v>
      </c>
      <c r="E13" s="7" t="n">
        <v>12</v>
      </c>
      <c r="F13" s="7" t="n">
        <v>15</v>
      </c>
    </row>
    <row r="14">
      <c r="A14" s="4" t="inlineStr">
        <is>
          <t>PAT</t>
        </is>
      </c>
      <c r="B14" s="8">
        <f>B12-B13</f>
        <v/>
      </c>
      <c r="C14" s="8">
        <f>C12-C13</f>
        <v/>
      </c>
      <c r="D14" s="8">
        <f>D12-D13</f>
        <v/>
      </c>
      <c r="E14" s="8">
        <f>E12-E13</f>
        <v/>
      </c>
      <c r="F14" s="8">
        <f>F12-F13</f>
        <v/>
      </c>
    </row>
  </sheetData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Statement III - Analysis of Balance Sheet</t>
        </is>
      </c>
    </row>
    <row r="2">
      <c r="A2" s="2" t="inlineStr">
        <is>
          <t>(Rs lakh)</t>
        </is>
      </c>
    </row>
    <row r="3">
      <c r="B3" s="2" t="inlineStr">
        <is>
          <t>Audited</t>
        </is>
      </c>
      <c r="C3" s="2" t="inlineStr">
        <is>
          <t>Audited</t>
        </is>
      </c>
      <c r="D3" s="2" t="inlineStr">
        <is>
          <t>Audited</t>
        </is>
      </c>
      <c r="E3" s="2" t="inlineStr">
        <is>
          <t>Provisional</t>
        </is>
      </c>
      <c r="F3" s="2" t="inlineStr">
        <is>
          <t>Projected</t>
        </is>
      </c>
      <c r="G3" s="2" t="inlineStr">
        <is>
          <t>Projected</t>
        </is>
      </c>
    </row>
    <row r="4">
      <c r="A4" s="4" t="inlineStr">
        <is>
          <t>Particulars</t>
        </is>
      </c>
      <c r="B4" s="5" t="inlineStr">
        <is>
          <t>FY23</t>
        </is>
      </c>
      <c r="C4" s="5" t="inlineStr">
        <is>
          <t>FY24</t>
        </is>
      </c>
      <c r="D4" s="5" t="inlineStr">
        <is>
          <t>FY25</t>
        </is>
      </c>
      <c r="E4" s="5" t="inlineStr">
        <is>
          <t>FY26</t>
        </is>
      </c>
      <c r="F4" s="5" t="inlineStr">
        <is>
          <t>FY27</t>
        </is>
      </c>
      <c r="G4" s="5" t="inlineStr">
        <is>
          <t>FY28</t>
        </is>
      </c>
    </row>
    <row r="5">
      <c r="A5" s="4" t="inlineStr">
        <is>
          <t>LIABILITIES</t>
        </is>
      </c>
      <c r="B5" s="6"/>
      <c r="C5" s="6"/>
      <c r="D5" s="6"/>
      <c r="E5" s="6"/>
      <c r="F5" s="6"/>
      <c r="G5" s="6"/>
    </row>
    <row r="6">
      <c r="A6" s="6" t="inlineStr">
        <is>
          <t>Share capital</t>
        </is>
      </c>
      <c r="B6" s="7" t="n">
        <v>60</v>
      </c>
      <c r="C6" s="7" t="n">
        <v>60</v>
      </c>
      <c r="D6" s="7" t="n">
        <v>60</v>
      </c>
      <c r="E6" s="7" t="n">
        <v>60</v>
      </c>
      <c r="F6" s="7" t="n">
        <v>60</v>
      </c>
      <c r="G6" s="7" t="n">
        <v>60</v>
      </c>
    </row>
    <row r="7">
      <c r="A7" s="6" t="inlineStr">
        <is>
          <t>Reserves &amp; surplus</t>
        </is>
      </c>
      <c r="B7" s="7" t="n">
        <v>68</v>
      </c>
      <c r="C7" s="9">
        <f>B7+'II - Operating'!B14</f>
        <v/>
      </c>
      <c r="D7" s="9">
        <f>C7+'II - Operating'!C14</f>
        <v/>
      </c>
      <c r="E7" s="9">
        <f>D7+'II - Operating'!D14</f>
        <v/>
      </c>
      <c r="F7" s="9">
        <f>E7+'II - Operating'!E14</f>
        <v/>
      </c>
      <c r="G7" s="9">
        <f>F7+'II - Operating'!F14</f>
        <v/>
      </c>
    </row>
    <row r="8">
      <c r="A8" s="6" t="inlineStr">
        <is>
          <t>Term loans</t>
        </is>
      </c>
      <c r="B8" s="7" t="n">
        <v>45</v>
      </c>
      <c r="C8" s="7" t="n">
        <v>45</v>
      </c>
      <c r="D8" s="7" t="n">
        <v>38</v>
      </c>
      <c r="E8" s="7" t="n">
        <v>30</v>
      </c>
      <c r="F8" s="7" t="n">
        <v>22</v>
      </c>
      <c r="G8" s="7" t="n">
        <v>14</v>
      </c>
    </row>
    <row r="9">
      <c r="A9" s="6" t="inlineStr">
        <is>
          <t>Current liabilities</t>
        </is>
      </c>
      <c r="B9" s="7" t="n">
        <v>48</v>
      </c>
      <c r="C9" s="7" t="n">
        <v>55</v>
      </c>
      <c r="D9" s="7" t="n">
        <v>62</v>
      </c>
      <c r="E9" s="7" t="n">
        <v>70</v>
      </c>
      <c r="F9" s="7" t="n">
        <v>78</v>
      </c>
      <c r="G9" s="7" t="n">
        <v>85</v>
      </c>
    </row>
    <row r="10">
      <c r="A10" s="6" t="inlineStr">
        <is>
          <t>Bank borrowings (working capital)</t>
        </is>
      </c>
      <c r="B10" s="7" t="n">
        <v>40</v>
      </c>
      <c r="C10" s="7" t="n">
        <v>40</v>
      </c>
      <c r="D10" s="7" t="n">
        <v>48</v>
      </c>
      <c r="E10" s="7" t="n">
        <v>55</v>
      </c>
      <c r="F10" s="7" t="n">
        <v>60</v>
      </c>
      <c r="G10" s="7" t="n">
        <v>65</v>
      </c>
    </row>
    <row r="11">
      <c r="A11" s="4" t="inlineStr">
        <is>
          <t>Total liabilities</t>
        </is>
      </c>
      <c r="B11" s="8">
        <f>SUM(B6:B10)</f>
        <v/>
      </c>
      <c r="C11" s="8">
        <f>SUM(C6:C10)</f>
        <v/>
      </c>
      <c r="D11" s="8">
        <f>SUM(D6:D10)</f>
        <v/>
      </c>
      <c r="E11" s="8">
        <f>SUM(E6:E10)</f>
        <v/>
      </c>
      <c r="F11" s="8">
        <f>SUM(F6:F10)</f>
        <v/>
      </c>
      <c r="G11" s="8">
        <f>SUM(G6:G10)</f>
        <v/>
      </c>
    </row>
    <row r="12">
      <c r="A12" s="4" t="inlineStr">
        <is>
          <t>ASSETS</t>
        </is>
      </c>
      <c r="B12" s="6"/>
      <c r="C12" s="6"/>
      <c r="D12" s="6"/>
      <c r="E12" s="6"/>
      <c r="F12" s="6"/>
      <c r="G12" s="6"/>
    </row>
    <row r="13">
      <c r="A13" s="6" t="inlineStr">
        <is>
          <t>Net block</t>
        </is>
      </c>
      <c r="B13" s="7" t="n">
        <v>66</v>
      </c>
      <c r="C13" s="7" t="n">
        <v>70</v>
      </c>
      <c r="D13" s="7" t="n">
        <v>74</v>
      </c>
      <c r="E13" s="7" t="n">
        <v>78</v>
      </c>
      <c r="F13" s="7" t="n">
        <v>82</v>
      </c>
      <c r="G13" s="7" t="n">
        <v>86</v>
      </c>
    </row>
    <row r="14">
      <c r="A14" s="6" t="inlineStr">
        <is>
          <t>Investments</t>
        </is>
      </c>
      <c r="B14" s="7" t="n">
        <v>5</v>
      </c>
      <c r="C14" s="7" t="n">
        <v>5</v>
      </c>
      <c r="D14" s="7" t="n">
        <v>5</v>
      </c>
      <c r="E14" s="7" t="n">
        <v>5</v>
      </c>
      <c r="F14" s="7" t="n">
        <v>5</v>
      </c>
      <c r="G14" s="7" t="n">
        <v>5</v>
      </c>
    </row>
    <row r="15">
      <c r="A15" s="6" t="inlineStr">
        <is>
          <t>Current assets</t>
        </is>
      </c>
      <c r="B15" s="7" t="n">
        <v>190</v>
      </c>
      <c r="C15" s="7" t="n">
        <v>210</v>
      </c>
      <c r="D15" s="7" t="n">
        <v>237</v>
      </c>
      <c r="E15" s="7" t="n">
        <v>269</v>
      </c>
      <c r="F15" s="7" t="n">
        <v>307</v>
      </c>
      <c r="G15" s="7" t="n">
        <v>353</v>
      </c>
    </row>
    <row r="16">
      <c r="A16" s="4" t="inlineStr">
        <is>
          <t>Total assets</t>
        </is>
      </c>
      <c r="B16" s="8">
        <f>SUM(B13:B15)</f>
        <v/>
      </c>
      <c r="C16" s="8">
        <f>SUM(C13:C15)</f>
        <v/>
      </c>
      <c r="D16" s="8">
        <f>SUM(D13:D15)</f>
        <v/>
      </c>
      <c r="E16" s="8">
        <f>SUM(E13:E15)</f>
        <v/>
      </c>
      <c r="F16" s="8">
        <f>SUM(F13:F15)</f>
        <v/>
      </c>
      <c r="G16" s="8">
        <f>SUM(G13:G15)</f>
        <v/>
      </c>
    </row>
  </sheetData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Statement IV - Comparative Statement of Current Assets &amp; Current Liabilities</t>
        </is>
      </c>
    </row>
    <row r="2">
      <c r="A2" s="2" t="inlineStr">
        <is>
          <t>(Rs lakh)</t>
        </is>
      </c>
    </row>
    <row r="3">
      <c r="B3" s="2" t="inlineStr">
        <is>
          <t>Audited</t>
        </is>
      </c>
      <c r="C3" s="2" t="inlineStr">
        <is>
          <t>Audited</t>
        </is>
      </c>
      <c r="D3" s="2" t="inlineStr">
        <is>
          <t>Audited</t>
        </is>
      </c>
      <c r="E3" s="2" t="inlineStr">
        <is>
          <t>Provisional</t>
        </is>
      </c>
      <c r="F3" s="2" t="inlineStr">
        <is>
          <t>Projected</t>
        </is>
      </c>
      <c r="G3" s="2" t="inlineStr">
        <is>
          <t>Projected</t>
        </is>
      </c>
    </row>
    <row r="4">
      <c r="A4" s="4" t="inlineStr">
        <is>
          <t>Particulars</t>
        </is>
      </c>
      <c r="B4" s="5" t="inlineStr">
        <is>
          <t>FY23</t>
        </is>
      </c>
      <c r="C4" s="5" t="inlineStr">
        <is>
          <t>FY24</t>
        </is>
      </c>
      <c r="D4" s="5" t="inlineStr">
        <is>
          <t>FY25</t>
        </is>
      </c>
      <c r="E4" s="5" t="inlineStr">
        <is>
          <t>FY26</t>
        </is>
      </c>
      <c r="F4" s="5" t="inlineStr">
        <is>
          <t>FY27</t>
        </is>
      </c>
      <c r="G4" s="5" t="inlineStr">
        <is>
          <t>FY28</t>
        </is>
      </c>
    </row>
    <row r="5">
      <c r="A5" s="4" t="inlineStr">
        <is>
          <t>CURRENT ASSETS</t>
        </is>
      </c>
      <c r="B5" s="6"/>
      <c r="C5" s="6"/>
      <c r="D5" s="6"/>
      <c r="E5" s="6"/>
      <c r="F5" s="6"/>
      <c r="G5" s="6"/>
    </row>
    <row r="6">
      <c r="A6" s="6" t="inlineStr">
        <is>
          <t>Inventory</t>
        </is>
      </c>
      <c r="B6" s="7" t="n">
        <v>82</v>
      </c>
      <c r="C6" s="7" t="n">
        <v>90</v>
      </c>
      <c r="D6" s="7" t="n">
        <v>102</v>
      </c>
      <c r="E6" s="7" t="n">
        <v>118</v>
      </c>
      <c r="F6" s="7" t="n">
        <v>132</v>
      </c>
      <c r="G6" s="7" t="n">
        <v>150</v>
      </c>
    </row>
    <row r="7">
      <c r="A7" s="6" t="inlineStr">
        <is>
          <t>Receivables</t>
        </is>
      </c>
      <c r="B7" s="7" t="n">
        <v>72</v>
      </c>
      <c r="C7" s="7" t="n">
        <v>85</v>
      </c>
      <c r="D7" s="7" t="n">
        <v>95</v>
      </c>
      <c r="E7" s="7" t="n">
        <v>108</v>
      </c>
      <c r="F7" s="7" t="n">
        <v>122</v>
      </c>
      <c r="G7" s="7" t="n">
        <v>140</v>
      </c>
    </row>
    <row r="8">
      <c r="A8" s="6" t="inlineStr">
        <is>
          <t>Cash &amp; bank</t>
        </is>
      </c>
      <c r="B8" s="7" t="n">
        <v>24</v>
      </c>
      <c r="C8" s="7" t="n">
        <v>20</v>
      </c>
      <c r="D8" s="7" t="n">
        <v>25</v>
      </c>
      <c r="E8" s="7" t="n">
        <v>28</v>
      </c>
      <c r="F8" s="7" t="n">
        <v>36</v>
      </c>
      <c r="G8" s="7" t="n">
        <v>44</v>
      </c>
    </row>
    <row r="9">
      <c r="A9" s="6" t="inlineStr">
        <is>
          <t>Other current assets</t>
        </is>
      </c>
      <c r="B9" s="7" t="n">
        <v>12</v>
      </c>
      <c r="C9" s="7" t="n">
        <v>15</v>
      </c>
      <c r="D9" s="7" t="n">
        <v>15</v>
      </c>
      <c r="E9" s="7" t="n">
        <v>15</v>
      </c>
      <c r="F9" s="7" t="n">
        <v>17</v>
      </c>
      <c r="G9" s="7" t="n">
        <v>19</v>
      </c>
    </row>
    <row r="10">
      <c r="A10" s="4" t="inlineStr">
        <is>
          <t>Total current assets</t>
        </is>
      </c>
      <c r="B10" s="8">
        <f>SUM(B6:B9)</f>
        <v/>
      </c>
      <c r="C10" s="8">
        <f>SUM(C6:C9)</f>
        <v/>
      </c>
      <c r="D10" s="8">
        <f>SUM(D6:D9)</f>
        <v/>
      </c>
      <c r="E10" s="8">
        <f>SUM(E6:E9)</f>
        <v/>
      </c>
      <c r="F10" s="8">
        <f>SUM(F6:F9)</f>
        <v/>
      </c>
      <c r="G10" s="8">
        <f>SUM(G6:G9)</f>
        <v/>
      </c>
    </row>
    <row r="11">
      <c r="A11" s="4" t="inlineStr">
        <is>
          <t>CURRENT LIABILITIES</t>
        </is>
      </c>
      <c r="B11" s="6"/>
      <c r="C11" s="6"/>
      <c r="D11" s="6"/>
      <c r="E11" s="6"/>
      <c r="F11" s="6"/>
      <c r="G11" s="6"/>
    </row>
    <row r="12">
      <c r="A12" s="6" t="inlineStr">
        <is>
          <t>Creditors</t>
        </is>
      </c>
      <c r="B12" s="7" t="n">
        <v>35</v>
      </c>
      <c r="C12" s="7" t="n">
        <v>40</v>
      </c>
      <c r="D12" s="7" t="n">
        <v>46</v>
      </c>
      <c r="E12" s="7" t="n">
        <v>52</v>
      </c>
      <c r="F12" s="7" t="n">
        <v>58</v>
      </c>
      <c r="G12" s="7" t="n">
        <v>63</v>
      </c>
    </row>
    <row r="13">
      <c r="A13" s="6" t="inlineStr">
        <is>
          <t>Other current liabilities</t>
        </is>
      </c>
      <c r="B13" s="7" t="n">
        <v>13</v>
      </c>
      <c r="C13" s="7" t="n">
        <v>15</v>
      </c>
      <c r="D13" s="7" t="n">
        <v>16</v>
      </c>
      <c r="E13" s="7" t="n">
        <v>18</v>
      </c>
      <c r="F13" s="7" t="n">
        <v>20</v>
      </c>
      <c r="G13" s="7" t="n">
        <v>22</v>
      </c>
    </row>
    <row r="14">
      <c r="A14" s="4" t="inlineStr">
        <is>
          <t>Total current liabilities</t>
        </is>
      </c>
      <c r="B14" s="8">
        <f>SUM(B12:B13)</f>
        <v/>
      </c>
      <c r="C14" s="8">
        <f>SUM(C12:C13)</f>
        <v/>
      </c>
      <c r="D14" s="8">
        <f>SUM(D12:D13)</f>
        <v/>
      </c>
      <c r="E14" s="8">
        <f>SUM(E12:E13)</f>
        <v/>
      </c>
      <c r="F14" s="8">
        <f>SUM(F12:F13)</f>
        <v/>
      </c>
      <c r="G14" s="8">
        <f>SUM(G12:G13)</f>
        <v/>
      </c>
    </row>
  </sheetData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Statement V - Computation of MPBF (Tandon Method II)</t>
        </is>
      </c>
    </row>
    <row r="2">
      <c r="A2" s="2" t="inlineStr">
        <is>
          <t>(Rs lakh)</t>
        </is>
      </c>
    </row>
    <row r="3">
      <c r="B3" s="2" t="inlineStr">
        <is>
          <t>Provisional</t>
        </is>
      </c>
      <c r="C3" s="2" t="inlineStr">
        <is>
          <t>Projected</t>
        </is>
      </c>
      <c r="D3" s="2" t="inlineStr">
        <is>
          <t>Projected</t>
        </is>
      </c>
    </row>
    <row r="4">
      <c r="A4" s="4" t="inlineStr">
        <is>
          <t>Particulars</t>
        </is>
      </c>
      <c r="B4" s="5" t="inlineStr">
        <is>
          <t>FY26</t>
        </is>
      </c>
      <c r="C4" s="5" t="inlineStr">
        <is>
          <t>FY27</t>
        </is>
      </c>
      <c r="D4" s="5" t="inlineStr">
        <is>
          <t>FY28</t>
        </is>
      </c>
    </row>
    <row r="5">
      <c r="A5" s="6" t="inlineStr">
        <is>
          <t>Current assets</t>
        </is>
      </c>
      <c r="B5" s="9">
        <f>'IV - CA CL'!E10</f>
        <v/>
      </c>
      <c r="C5" s="9">
        <f>'IV - CA CL'!F10</f>
        <v/>
      </c>
      <c r="D5" s="9">
        <f>'IV - CA CL'!G10</f>
        <v/>
      </c>
    </row>
    <row r="6">
      <c r="A6" s="6" t="inlineStr">
        <is>
          <t>Less: Current liabilities (excl. bank borrowings)</t>
        </is>
      </c>
      <c r="B6" s="9">
        <f>'IV - CA CL'!E14</f>
        <v/>
      </c>
      <c r="C6" s="9">
        <f>'IV - CA CL'!F14</f>
        <v/>
      </c>
      <c r="D6" s="9">
        <f>'IV - CA CL'!G14</f>
        <v/>
      </c>
    </row>
    <row r="7">
      <c r="A7" s="6" t="inlineStr">
        <is>
          <t>75% of current assets</t>
        </is>
      </c>
      <c r="B7" s="9">
        <f>0.75*B5</f>
        <v/>
      </c>
      <c r="C7" s="9">
        <f>0.75*C5</f>
        <v/>
      </c>
      <c r="D7" s="9">
        <f>0.75*D5</f>
        <v/>
      </c>
    </row>
    <row r="8">
      <c r="A8" s="4" t="inlineStr">
        <is>
          <t>MPBF (0.75 x CA - CL)</t>
        </is>
      </c>
      <c r="B8" s="8">
        <f>B7-B6</f>
        <v/>
      </c>
      <c r="C8" s="8">
        <f>C7-C6</f>
        <v/>
      </c>
      <c r="D8" s="8">
        <f>D7-D6</f>
        <v/>
      </c>
    </row>
    <row r="9">
      <c r="A9" s="6" t="inlineStr">
        <is>
          <t>Proposed bank borrowing</t>
        </is>
      </c>
      <c r="B9" s="7" t="n">
        <v>55</v>
      </c>
      <c r="C9" s="7" t="n">
        <v>70</v>
      </c>
      <c r="D9" s="7" t="n">
        <v>70</v>
      </c>
    </row>
    <row r="10">
      <c r="A10" s="6" t="inlineStr">
        <is>
          <t>Current ratio after borrowing</t>
        </is>
      </c>
      <c r="B10" s="10">
        <f>B5/(B6+B9)</f>
        <v/>
      </c>
      <c r="C10" s="10">
        <f>C5/(C6+C9)</f>
        <v/>
      </c>
      <c r="D10" s="10">
        <f>D5/(D6+D9)</f>
        <v/>
      </c>
    </row>
    <row r="12">
      <c r="A12" s="2" t="inlineStr">
        <is>
          <t>Note: banks are comfortable with a current ratio of 1.33:1 or better after borrowing.</t>
        </is>
      </c>
    </row>
  </sheetData>
  <pageMargins left="0.75" right="0.75" top="1" bottom="1" header="0.5" footer="0.5"/>
  <pageSetup orientation="landscape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Statement VI - Fund Flow Statement</t>
        </is>
      </c>
    </row>
    <row r="2">
      <c r="A2" s="2" t="inlineStr">
        <is>
          <t>(Rs lakh)</t>
        </is>
      </c>
    </row>
    <row r="3">
      <c r="A3" s="2" t="inlineStr">
        <is>
          <t>Each column shows the change versus the previous year.</t>
        </is>
      </c>
    </row>
    <row r="4">
      <c r="A4" s="4" t="inlineStr">
        <is>
          <t>Particulars</t>
        </is>
      </c>
      <c r="B4" s="5" t="inlineStr">
        <is>
          <t>FY24</t>
        </is>
      </c>
      <c r="C4" s="5" t="inlineStr">
        <is>
          <t>FY25</t>
        </is>
      </c>
      <c r="D4" s="5" t="inlineStr">
        <is>
          <t>FY26</t>
        </is>
      </c>
      <c r="E4" s="5" t="inlineStr">
        <is>
          <t>FY27</t>
        </is>
      </c>
    </row>
    <row r="5">
      <c r="A5" s="4" t="inlineStr">
        <is>
          <t>SOURCES</t>
        </is>
      </c>
      <c r="B5" s="6"/>
      <c r="C5" s="6"/>
      <c r="D5" s="6"/>
      <c r="E5" s="6"/>
    </row>
    <row r="6">
      <c r="A6" s="6" t="inlineStr">
        <is>
          <t>PAT</t>
        </is>
      </c>
      <c r="B6" s="9">
        <f>'II - Operating'!B14</f>
        <v/>
      </c>
      <c r="C6" s="9">
        <f>'II - Operating'!C14</f>
        <v/>
      </c>
      <c r="D6" s="9">
        <f>'II - Operating'!D14</f>
        <v/>
      </c>
      <c r="E6" s="9">
        <f>'II - Operating'!E14</f>
        <v/>
      </c>
    </row>
    <row r="7">
      <c r="A7" s="6" t="inlineStr">
        <is>
          <t>Depreciation</t>
        </is>
      </c>
      <c r="B7" s="9">
        <f>'II - Operating'!B11</f>
        <v/>
      </c>
      <c r="C7" s="9">
        <f>'II - Operating'!C11</f>
        <v/>
      </c>
      <c r="D7" s="9">
        <f>'II - Operating'!D11</f>
        <v/>
      </c>
      <c r="E7" s="9">
        <f>'II - Operating'!E11</f>
        <v/>
      </c>
    </row>
    <row r="8">
      <c r="A8" s="6" t="inlineStr">
        <is>
          <t>Increase in bank borrowings</t>
        </is>
      </c>
      <c r="B8" s="9">
        <f>MAX(0,'III - Balance Sheet'!C10-'III - Balance Sheet'!B10)</f>
        <v/>
      </c>
      <c r="C8" s="9">
        <f>MAX(0,'III - Balance Sheet'!D10-'III - Balance Sheet'!C10)</f>
        <v/>
      </c>
      <c r="D8" s="9">
        <f>MAX(0,'III - Balance Sheet'!E10-'III - Balance Sheet'!D10)</f>
        <v/>
      </c>
      <c r="E8" s="9">
        <f>MAX(0,'III - Balance Sheet'!F10-'III - Balance Sheet'!E10)</f>
        <v/>
      </c>
    </row>
    <row r="9">
      <c r="A9" s="6" t="inlineStr">
        <is>
          <t>Increase in current liabilities</t>
        </is>
      </c>
      <c r="B9" s="9">
        <f>MAX(0,'III - Balance Sheet'!C9-'III - Balance Sheet'!B9)</f>
        <v/>
      </c>
      <c r="C9" s="9">
        <f>MAX(0,'III - Balance Sheet'!D9-'III - Balance Sheet'!C9)</f>
        <v/>
      </c>
      <c r="D9" s="9">
        <f>MAX(0,'III - Balance Sheet'!E9-'III - Balance Sheet'!D9)</f>
        <v/>
      </c>
      <c r="E9" s="9">
        <f>MAX(0,'III - Balance Sheet'!F9-'III - Balance Sheet'!E9)</f>
        <v/>
      </c>
    </row>
    <row r="10">
      <c r="A10" s="6" t="inlineStr">
        <is>
          <t>Decrease in current assets</t>
        </is>
      </c>
      <c r="B10" s="9">
        <f>MAX(0,'III - Balance Sheet'!B15-'III - Balance Sheet'!C15)</f>
        <v/>
      </c>
      <c r="C10" s="9">
        <f>MAX(0,'III - Balance Sheet'!C15-'III - Balance Sheet'!D15)</f>
        <v/>
      </c>
      <c r="D10" s="9">
        <f>MAX(0,'III - Balance Sheet'!D15-'III - Balance Sheet'!E15)</f>
        <v/>
      </c>
      <c r="E10" s="9">
        <f>MAX(0,'III - Balance Sheet'!E15-'III - Balance Sheet'!F15)</f>
        <v/>
      </c>
    </row>
    <row r="11">
      <c r="A11" s="4" t="inlineStr">
        <is>
          <t>Total sources</t>
        </is>
      </c>
      <c r="B11" s="8">
        <f>SUM(B6:B10)</f>
        <v/>
      </c>
      <c r="C11" s="8">
        <f>SUM(C6:C10)</f>
        <v/>
      </c>
      <c r="D11" s="8">
        <f>SUM(D6:D10)</f>
        <v/>
      </c>
      <c r="E11" s="8">
        <f>SUM(E6:E10)</f>
        <v/>
      </c>
    </row>
    <row r="12">
      <c r="A12" s="4" t="inlineStr">
        <is>
          <t>USES</t>
        </is>
      </c>
      <c r="B12" s="6"/>
      <c r="C12" s="6"/>
      <c r="D12" s="6"/>
      <c r="E12" s="6"/>
    </row>
    <row r="13">
      <c r="A13" s="6" t="inlineStr">
        <is>
          <t>Increase in current assets</t>
        </is>
      </c>
      <c r="B13" s="9">
        <f>MAX(0,'III - Balance Sheet'!C15-'III - Balance Sheet'!B15)</f>
        <v/>
      </c>
      <c r="C13" s="9">
        <f>MAX(0,'III - Balance Sheet'!D15-'III - Balance Sheet'!C15)</f>
        <v/>
      </c>
      <c r="D13" s="9">
        <f>MAX(0,'III - Balance Sheet'!E15-'III - Balance Sheet'!D15)</f>
        <v/>
      </c>
      <c r="E13" s="9">
        <f>MAX(0,'III - Balance Sheet'!F15-'III - Balance Sheet'!E15)</f>
        <v/>
      </c>
    </row>
    <row r="14">
      <c r="A14" s="6" t="inlineStr">
        <is>
          <t>Increase in net block (gross additions)</t>
        </is>
      </c>
      <c r="B14" s="9">
        <f>MAX(0,('III - Balance Sheet'!C13-'III - Balance Sheet'!B13)+'II - Operating'!B11)</f>
        <v/>
      </c>
      <c r="C14" s="9">
        <f>MAX(0,('III - Balance Sheet'!D13-'III - Balance Sheet'!C13)+'II - Operating'!C11)</f>
        <v/>
      </c>
      <c r="D14" s="9">
        <f>MAX(0,('III - Balance Sheet'!E13-'III - Balance Sheet'!D13)+'II - Operating'!D11)</f>
        <v/>
      </c>
      <c r="E14" s="9">
        <f>MAX(0,('III - Balance Sheet'!F13-'III - Balance Sheet'!E13)+'II - Operating'!E11)</f>
        <v/>
      </c>
    </row>
    <row r="15">
      <c r="A15" s="6" t="inlineStr">
        <is>
          <t>Repayment of term loans</t>
        </is>
      </c>
      <c r="B15" s="9">
        <f>MAX(0,'III - Balance Sheet'!B8-'III - Balance Sheet'!C8)</f>
        <v/>
      </c>
      <c r="C15" s="9">
        <f>MAX(0,'III - Balance Sheet'!C8-'III - Balance Sheet'!D8)</f>
        <v/>
      </c>
      <c r="D15" s="9">
        <f>MAX(0,'III - Balance Sheet'!D8-'III - Balance Sheet'!E8)</f>
        <v/>
      </c>
      <c r="E15" s="9">
        <f>MAX(0,'III - Balance Sheet'!E8-'III - Balance Sheet'!F8)</f>
        <v/>
      </c>
    </row>
    <row r="16">
      <c r="A16" s="4" t="inlineStr">
        <is>
          <t>Total uses</t>
        </is>
      </c>
      <c r="B16" s="8">
        <f>SUM(B13:B15)</f>
        <v/>
      </c>
      <c r="C16" s="8">
        <f>SUM(C13:C15)</f>
        <v/>
      </c>
      <c r="D16" s="8">
        <f>SUM(D13:D15)</f>
        <v/>
      </c>
      <c r="E16" s="8">
        <f>SUM(E13:E15)</f>
        <v/>
      </c>
    </row>
  </sheetData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Reconciliation Checks</t>
        </is>
      </c>
    </row>
    <row r="2">
      <c r="A2" s="3">
        <f>IF(COUNTIF(B4:F10,"FAIL")=0,"ALL CHECKS PASS","CHECKS FAILING - see red rows")</f>
        <v/>
      </c>
    </row>
    <row r="3">
      <c r="A3" s="4" t="inlineStr">
        <is>
          <t>Check</t>
        </is>
      </c>
      <c r="B3" s="5" t="inlineStr">
        <is>
          <t>FY24</t>
        </is>
      </c>
      <c r="C3" s="5" t="inlineStr">
        <is>
          <t>FY25</t>
        </is>
      </c>
      <c r="D3" s="5" t="inlineStr">
        <is>
          <t>FY26</t>
        </is>
      </c>
      <c r="E3" s="5" t="inlineStr">
        <is>
          <t>FY27</t>
        </is>
      </c>
      <c r="F3" s="5" t="inlineStr">
        <is>
          <t>FY28</t>
        </is>
      </c>
    </row>
    <row r="4">
      <c r="A4" s="6" t="inlineStr">
        <is>
          <t>1. PAT (St II) = increase in reserves (St III)</t>
        </is>
      </c>
      <c r="B4" s="6">
        <f>IF('II - Operating'!B14=('III - Balance Sheet'!C7-'III - Balance Sheet'!B7),"PASS","FAIL")</f>
        <v/>
      </c>
      <c r="C4" s="6">
        <f>IF('II - Operating'!C14=('III - Balance Sheet'!D7-'III - Balance Sheet'!C7),"PASS","FAIL")</f>
        <v/>
      </c>
      <c r="D4" s="6">
        <f>IF('II - Operating'!D14=('III - Balance Sheet'!E7-'III - Balance Sheet'!D7),"PASS","FAIL")</f>
        <v/>
      </c>
      <c r="E4" s="6">
        <f>IF('II - Operating'!E14=('III - Balance Sheet'!F7-'III - Balance Sheet'!E7),"PASS","FAIL")</f>
        <v/>
      </c>
      <c r="F4" s="6">
        <f>IF('II - Operating'!F14=('III - Balance Sheet'!G7-'III - Balance Sheet'!F7),"PASS","FAIL")</f>
        <v/>
      </c>
    </row>
    <row r="5">
      <c r="A5" s="6" t="inlineStr">
        <is>
          <t>2. Current assets: St III = St IV</t>
        </is>
      </c>
      <c r="B5" s="6">
        <f>IF('III - Balance Sheet'!C15='IV - CA CL'!C10,"PASS","FAIL")</f>
        <v/>
      </c>
      <c r="C5" s="6">
        <f>IF('III - Balance Sheet'!D15='IV - CA CL'!D10,"PASS","FAIL")</f>
        <v/>
      </c>
      <c r="D5" s="6">
        <f>IF('III - Balance Sheet'!E15='IV - CA CL'!E10,"PASS","FAIL")</f>
        <v/>
      </c>
      <c r="E5" s="6">
        <f>IF('III - Balance Sheet'!F15='IV - CA CL'!F10,"PASS","FAIL")</f>
        <v/>
      </c>
      <c r="F5" s="6">
        <f>IF('III - Balance Sheet'!G15='IV - CA CL'!G10,"PASS","FAIL")</f>
        <v/>
      </c>
    </row>
    <row r="6">
      <c r="A6" s="6" t="inlineStr">
        <is>
          <t>3. Current liabilities: St III = St IV</t>
        </is>
      </c>
      <c r="B6" s="6">
        <f>IF('III - Balance Sheet'!C9='IV - CA CL'!C14,"PASS","FAIL")</f>
        <v/>
      </c>
      <c r="C6" s="6">
        <f>IF('III - Balance Sheet'!D9='IV - CA CL'!D14,"PASS","FAIL")</f>
        <v/>
      </c>
      <c r="D6" s="6">
        <f>IF('III - Balance Sheet'!E9='IV - CA CL'!E14,"PASS","FAIL")</f>
        <v/>
      </c>
      <c r="E6" s="6">
        <f>IF('III - Balance Sheet'!F9='IV - CA CL'!F14,"PASS","FAIL")</f>
        <v/>
      </c>
      <c r="F6" s="6">
        <f>IF('III - Balance Sheet'!G9='IV - CA CL'!G14,"PASS","FAIL")</f>
        <v/>
      </c>
    </row>
    <row r="7">
      <c r="A7" s="6" t="inlineStr">
        <is>
          <t>4. Balance sheet tallies (total liabilities = total assets)</t>
        </is>
      </c>
      <c r="B7" s="6">
        <f>IF('III - Balance Sheet'!C11='III - Balance Sheet'!C16,"PASS","FAIL")</f>
        <v/>
      </c>
      <c r="C7" s="6">
        <f>IF('III - Balance Sheet'!D11='III - Balance Sheet'!D16,"PASS","FAIL")</f>
        <v/>
      </c>
      <c r="D7" s="6">
        <f>IF('III - Balance Sheet'!E11='III - Balance Sheet'!E16,"PASS","FAIL")</f>
        <v/>
      </c>
      <c r="E7" s="6">
        <f>IF('III - Balance Sheet'!F11='III - Balance Sheet'!F16,"PASS","FAIL")</f>
        <v/>
      </c>
      <c r="F7" s="6">
        <f>IF('III - Balance Sheet'!G11='III - Balance Sheet'!G16,"PASS","FAIL")</f>
        <v/>
      </c>
    </row>
    <row r="8">
      <c r="A8" s="6" t="inlineStr">
        <is>
          <t>5. Fund flow: total sources = total uses</t>
        </is>
      </c>
      <c r="B8" s="6">
        <f>IF('VI - Fund Flow'!B11='VI - Fund Flow'!B16,"PASS","FAIL")</f>
        <v/>
      </c>
      <c r="C8" s="6">
        <f>IF('VI - Fund Flow'!C11='VI - Fund Flow'!C16,"PASS","FAIL")</f>
        <v/>
      </c>
      <c r="D8" s="6">
        <f>IF('VI - Fund Flow'!D11='VI - Fund Flow'!D16,"PASS","FAIL")</f>
        <v/>
      </c>
      <c r="E8" s="6">
        <f>IF('VI - Fund Flow'!E11='VI - Fund Flow'!E16,"PASS","FAIL")</f>
        <v/>
      </c>
      <c r="F8" s="11" t="inlineStr">
        <is>
          <t>N/A</t>
        </is>
      </c>
    </row>
    <row r="9">
      <c r="A9" s="6" t="inlineStr">
        <is>
          <t>6. Net block: fund-flow additions = balance-sheet diff + depreciation</t>
        </is>
      </c>
      <c r="B9" s="6">
        <f>IF('VI - Fund Flow'!B14=(('III - Balance Sheet'!C13-'III - Balance Sheet'!B13)+'II - Operating'!B11),"PASS","FAIL")</f>
        <v/>
      </c>
      <c r="C9" s="6">
        <f>IF('VI - Fund Flow'!C14=(('III - Balance Sheet'!D13-'III - Balance Sheet'!C13)+'II - Operating'!C11),"PASS","FAIL")</f>
        <v/>
      </c>
      <c r="D9" s="6">
        <f>IF('VI - Fund Flow'!D14=(('III - Balance Sheet'!E13-'III - Balance Sheet'!D13)+'II - Operating'!D11),"PASS","FAIL")</f>
        <v/>
      </c>
      <c r="E9" s="6">
        <f>IF('VI - Fund Flow'!E14=(('III - Balance Sheet'!F13-'III - Balance Sheet'!E13)+'II - Operating'!E11),"PASS","FAIL")</f>
        <v/>
      </c>
      <c r="F9" s="11" t="inlineStr">
        <is>
          <t>N/A</t>
        </is>
      </c>
    </row>
    <row r="10">
      <c r="A10" s="6" t="inlineStr">
        <is>
          <t>7. MPBF (St V) &gt;= proposed bank borrowing</t>
        </is>
      </c>
      <c r="B10" s="11" t="inlineStr">
        <is>
          <t>N/A</t>
        </is>
      </c>
      <c r="C10" s="11" t="inlineStr">
        <is>
          <t>N/A</t>
        </is>
      </c>
      <c r="D10" s="6">
        <f>IF('V - MPBF'!B8&gt;='V - MPBF'!B9,"PASS","FAIL")</f>
        <v/>
      </c>
      <c r="E10" s="6">
        <f>IF('V - MPBF'!C8&gt;='V - MPBF'!C9,"PASS","FAIL")</f>
        <v/>
      </c>
      <c r="F10" s="6">
        <f>IF('V - MPBF'!D8&gt;='V - MPBF'!D9,"PASS","FAIL")</f>
        <v/>
      </c>
    </row>
  </sheetData>
  <conditionalFormatting sqref="B4:F10">
    <cfRule type="cellIs" priority="1" operator="equal" dxfId="0">
      <formula>"FAIL"</formula>
    </cfRule>
  </conditionalFormatting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2026-09-24T12:14:26+00:00Z</dcterms:created>
  <dcterms:modified xmlns:dcterms="http://purl.org/dc/terms/" xmlns:xsi="http://www.w3.org/2001/XMLSchema-instance" xsi:type="dcterms:W3CDTF">2026-09-24T12:14:26+00:00Z</dcterms:modified>
</cp:coreProperties>
</file>