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sure" sheetId="1" r:id="rId1"/>
    <sheet name="Clock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<sst xmlns="http://schemas.openxmlformats.org/spreadsheetml/2006/main" count="42" uniqueCount="40">
  <si>
    <t>CRILC Exposure Aggregator</t>
  </si>
  <si>
    <t>Amount (Rs)</t>
  </si>
  <si>
    <t>Note</t>
  </si>
  <si>
    <t>Cash credit limit</t>
  </si>
  <si>
    <t>Fund-based</t>
  </si>
  <si>
    <t>Term loan outstanding</t>
  </si>
  <si>
    <t>Letter of credit line</t>
  </si>
  <si>
    <t>Non-fund-based</t>
  </si>
  <si>
    <t>Bank guarantee line</t>
  </si>
  <si>
    <t>Fund-based total</t>
  </si>
  <si>
    <t>Cash credit + term loan</t>
  </si>
  <si>
    <t>Non-fund-based total</t>
  </si>
  <si>
    <t>LC + BG (counted in the Rs 3 cr line)</t>
  </si>
  <si>
    <t>Aggregate exposure</t>
  </si>
  <si>
    <t>Fund + non-fund. This number decides the line.</t>
  </si>
  <si>
    <t>Fraud-framework line</t>
  </si>
  <si>
    <t>RBI/2024-25/118 footnote 11</t>
  </si>
  <si>
    <t>RFA reportable on CRILC?</t>
  </si>
  <si>
    <t>Article worked example: YES (Rs 3.30 cr)</t>
  </si>
  <si>
    <t>General large-credit line</t>
  </si>
  <si>
    <t>Feb 2018 / Jun 2019 framework</t>
  </si>
  <si>
    <t>In monthly CRILC-Main on exposure?</t>
  </si>
  <si>
    <t>Article worked example: No (Rs 3.30 cr)</t>
  </si>
  <si>
    <t>Weekly Friday default line?</t>
  </si>
  <si>
    <t>Defaults at Rs 5 cr+ reported every Friday</t>
  </si>
  <si>
    <t>CRILC Reporting Clock</t>
  </si>
  <si>
    <t>Date</t>
  </si>
  <si>
    <t>Flagging decision date (input)</t>
  </si>
  <si>
    <t>CRILC filing due (flagging date + 7 days)</t>
  </si>
  <si>
    <t>180-day decision deadline (filed same day as flagging)</t>
  </si>
  <si>
    <t>Next weekly Friday default-report date</t>
  </si>
  <si>
    <t>SCBMF review trigger</t>
  </si>
  <si>
    <t>Reconciliation checks (every row is a formula; all must read TRUE)</t>
  </si>
  <si>
    <t>Result</t>
  </si>
  <si>
    <t>Aggregate exposure equals Rs 3,30,00,000</t>
  </si>
  <si>
    <t>Fraud-framework flag reads YES</t>
  </si>
  <si>
    <t>Monthly Main-Report flag reads No</t>
  </si>
  <si>
    <t>CRILC due date is 11-Mar-2026</t>
  </si>
  <si>
    <t>180-day deadline is 31-Aug-2026</t>
  </si>
  <si>
    <t>Next Friday after 4-Mar-2026 is 6-Mar-2026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</si>
</sst>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165" fontId="0" fillId="3" borderId="1" xfId="0" applyNumberFormat="1" applyFill="1" applyBorder="1"/>
    <xf numFmtId="165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34.7109375" customWidth="1"/>
    <col min="2" max="2" width="26.7109375" customWidth="1"/>
    <col min="3" max="3" width="44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14000000</v>
      </c>
      <c r="C2" s="2" t="s">
        <v>4</v>
      </c>
    </row>
    <row r="3" spans="1:3">
      <c r="A3" s="2" t="s">
        <v>5</v>
      </c>
      <c r="B3" s="3">
        <v>7000000</v>
      </c>
      <c r="C3" s="2" t="s">
        <v>4</v>
      </c>
    </row>
    <row r="4" spans="1:3">
      <c r="A4" s="2" t="s">
        <v>6</v>
      </c>
      <c r="B4" s="3">
        <v>8000000</v>
      </c>
      <c r="C4" s="2" t="s">
        <v>7</v>
      </c>
    </row>
    <row r="5" spans="1:3">
      <c r="A5" s="2" t="s">
        <v>8</v>
      </c>
      <c r="B5" s="3">
        <v>4000000</v>
      </c>
      <c r="C5" s="2" t="s">
        <v>7</v>
      </c>
    </row>
    <row r="6" spans="1:3">
      <c r="A6" s="2" t="s">
        <v>9</v>
      </c>
      <c r="B6" s="4">
        <f>B2+B3</f>
        <v>0</v>
      </c>
      <c r="C6" s="2" t="s">
        <v>10</v>
      </c>
    </row>
    <row r="7" spans="1:3">
      <c r="A7" s="2" t="s">
        <v>11</v>
      </c>
      <c r="B7" s="4">
        <f>B4+B5</f>
        <v>0</v>
      </c>
      <c r="C7" s="2" t="s">
        <v>12</v>
      </c>
    </row>
    <row r="8" spans="1:3">
      <c r="A8" s="1" t="s">
        <v>13</v>
      </c>
      <c r="B8" s="4">
        <f>B6+B7</f>
        <v>0</v>
      </c>
      <c r="C8" s="1" t="s">
        <v>14</v>
      </c>
    </row>
    <row r="9" spans="1:3">
      <c r="A9" s="2" t="s">
        <v>15</v>
      </c>
      <c r="B9" s="5">
        <v>30000000</v>
      </c>
      <c r="C9" s="2" t="s">
        <v>16</v>
      </c>
    </row>
    <row r="10" spans="1:3">
      <c r="A10" s="1" t="s">
        <v>17</v>
      </c>
      <c r="B10" s="6">
        <f>IF(B8&gt;=B9,"YES - file on CRILC within 7 days of flagging","No")</f>
        <v>0</v>
      </c>
      <c r="C10" s="2" t="s">
        <v>18</v>
      </c>
    </row>
    <row r="11" spans="1:3">
      <c r="A11" s="2" t="s">
        <v>19</v>
      </c>
      <c r="B11" s="5">
        <v>50000000</v>
      </c>
      <c r="C11" s="2" t="s">
        <v>20</v>
      </c>
    </row>
    <row r="12" spans="1:3">
      <c r="A12" s="1" t="s">
        <v>21</v>
      </c>
      <c r="B12" s="6">
        <f>IF(B8&gt;=B11,"YES - monthly CRILC-Main entry","No - below the line")</f>
        <v>0</v>
      </c>
      <c r="C12" s="2" t="s">
        <v>22</v>
      </c>
    </row>
    <row r="13" spans="1:3">
      <c r="A13" s="1" t="s">
        <v>23</v>
      </c>
      <c r="B13" s="6">
        <f>IF(B8&gt;=B11,"YES if in default - Friday report","No")</f>
        <v>0</v>
      </c>
      <c r="C13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22.7109375" customWidth="1"/>
  </cols>
  <sheetData>
    <row r="1" spans="1:2">
      <c r="A1" s="1" t="s">
        <v>25</v>
      </c>
      <c r="B1" s="1" t="s">
        <v>26</v>
      </c>
    </row>
    <row r="2" spans="1:2">
      <c r="A2" s="2" t="s">
        <v>27</v>
      </c>
      <c r="B2" s="7">
        <v>46085</v>
      </c>
    </row>
    <row r="3" spans="1:2">
      <c r="A3" s="2" t="s">
        <v>28</v>
      </c>
      <c r="B3" s="8">
        <f>B2+7</f>
        <v>0</v>
      </c>
    </row>
    <row r="4" spans="1:2">
      <c r="A4" s="2" t="s">
        <v>29</v>
      </c>
      <c r="B4" s="8">
        <f>B2+180</f>
        <v>0</v>
      </c>
    </row>
    <row r="5" spans="1:2">
      <c r="A5" s="2" t="s">
        <v>30</v>
      </c>
      <c r="B5" s="8">
        <f>B2+MOD(5-WEEKDAY(B2,2),7)</f>
        <v>0</v>
      </c>
    </row>
    <row r="6" spans="1:2">
      <c r="A6" s="2" t="s">
        <v>31</v>
      </c>
      <c r="B6" s="6">
        <f>IF(TODAY()&gt;B4,"Past 180 days - ask about the Board committee review","Within the ordinary 180-day window")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2.7109375" customWidth="1"/>
    <col min="2" max="2" width="26.7109375" customWidth="1"/>
  </cols>
  <sheetData>
    <row r="1" spans="1:2">
      <c r="A1" s="1" t="s">
        <v>32</v>
      </c>
      <c r="B1" s="1" t="s">
        <v>33</v>
      </c>
    </row>
    <row r="2" spans="1:2">
      <c r="A2" s="2" t="s">
        <v>34</v>
      </c>
      <c r="B2" s="9">
        <f>Exposure!B8=33000000</f>
        <v>0</v>
      </c>
    </row>
    <row r="3" spans="1:2">
      <c r="A3" s="2" t="s">
        <v>35</v>
      </c>
      <c r="B3" s="9">
        <f>Exposure!B10="YES - file on CRILC within 7 days of flagging"</f>
        <v>0</v>
      </c>
    </row>
    <row r="4" spans="1:2">
      <c r="A4" s="2" t="s">
        <v>36</v>
      </c>
      <c r="B4" s="9">
        <f>Exposure!B12="No - below the line"</f>
        <v>0</v>
      </c>
    </row>
    <row r="5" spans="1:2">
      <c r="A5" s="2" t="s">
        <v>37</v>
      </c>
      <c r="B5" s="9">
        <f>Clock!B3=DATE(2026,3,11)</f>
        <v>0</v>
      </c>
    </row>
    <row r="6" spans="1:2">
      <c r="A6" s="2" t="s">
        <v>38</v>
      </c>
      <c r="B6" s="9">
        <f>Clock!B4=DATE(2026,8,31)</f>
        <v>0</v>
      </c>
    </row>
    <row r="7" spans="1:2">
      <c r="A7" s="2" t="s">
        <v>39</v>
      </c>
      <c r="B7" s="9">
        <f>Clock!B5=DATE(2026,3,6)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Exposure</vt:lpstr>
      <vt:lpstr>Clock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2026-10-12T11:29:12Z</dcterms:created>
  <dcterms:modified xsi:type="dcterms:W3CDTF">2026-10-12T11:29:12Z</dcterms:modified>
</cp:coreProperties>
</file>