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ward DSCR" sheetId="1" state="visible" r:id="rId1"/>
    <sheet xmlns:r="http://schemas.openxmlformats.org/officeDocument/2006/relationships" name="Reverse Sizing" sheetId="2" state="visible" r:id="rId2"/>
    <sheet xmlns:r="http://schemas.openxmlformats.org/officeDocument/2006/relationships" name="Chec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  <font>
      <sz val="11"/>
    </font>
  </fonts>
  <fills count="5">
    <fill>
      <patternFill/>
    </fill>
    <fill>
      <patternFill patternType="gray125"/>
    </fill>
    <fill>
      <patternFill patternType="solid">
        <fgColor rgb="FFFFE699"/>
      </patternFill>
    </fill>
    <fill>
      <patternFill patternType="solid">
        <fgColor rgb="FFD9EAD3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0" fillId="3" borderId="1" pivotButton="0" quotePrefix="0" xfId="0"/>
    <xf numFmtId="0" fontId="3" fillId="4" borderId="1" pivotButton="0" quotePrefix="0" xfId="0"/>
    <xf numFmtId="0" fontId="4" fillId="0" borderId="1" applyAlignment="1" pivotButton="0" quotePrefix="0" xfId="0">
      <alignment vertical="top" wrapText="1"/>
    </xf>
    <xf numFmtId="2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3" fillId="0" borderId="1" pivotButton="0" quotePrefix="0" xfId="0"/>
    <xf numFmtId="0" fontId="2" fillId="0" borderId="0" applyAlignment="1" pivotButton="0" quotePrefix="0" xfId="0">
      <alignment vertical="top" wrapText="1"/>
    </xf>
    <xf numFmtId="2" fontId="0" fillId="2" borderId="1" pivotButton="0" quotePrefix="0" xfId="0"/>
    <xf numFmtId="0" fontId="4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Forward DSCR check — Mehta Packaging Pvt Ltd, Indore (example)</t>
        </is>
      </c>
    </row>
    <row r="2">
      <c r="A2" s="2" t="inlineStr">
        <is>
          <t>Overwrite the YELLOW cells with your numbers. Everything else recalculates.</t>
        </is>
      </c>
    </row>
    <row r="3">
      <c r="A3" s="2" t="inlineStr">
        <is>
          <t>All figures in ₹ lakh unless stated</t>
        </is>
      </c>
    </row>
    <row r="4">
      <c r="A4" s="3" t="inlineStr">
        <is>
          <t>Inputs</t>
        </is>
      </c>
    </row>
    <row r="5">
      <c r="A5" s="4" t="inlineStr">
        <is>
          <t>Loan amount (₹ lakh)</t>
        </is>
      </c>
      <c r="B5" s="5" t="n">
        <v>60</v>
      </c>
    </row>
    <row r="6">
      <c r="A6" s="4" t="inlineStr">
        <is>
          <t>Interest rate p.a.</t>
        </is>
      </c>
      <c r="B6" s="6" t="n">
        <v>0.11</v>
      </c>
    </row>
    <row r="7">
      <c r="A7" s="4" t="inlineStr">
        <is>
          <t>Tenure (years)</t>
        </is>
      </c>
      <c r="B7" s="5" t="n">
        <v>5</v>
      </c>
    </row>
    <row r="8">
      <c r="A8" s="4" t="inlineStr">
        <is>
          <t>PAT, year 1 (₹ lakh)</t>
        </is>
      </c>
      <c r="B8" s="5" t="n">
        <v>15</v>
      </c>
    </row>
    <row r="9">
      <c r="A9" s="4" t="inlineStr">
        <is>
          <t>PAT growth p.a.</t>
        </is>
      </c>
      <c r="B9" s="6" t="n">
        <v>0.1</v>
      </c>
    </row>
    <row r="10">
      <c r="A10" s="4" t="inlineStr">
        <is>
          <t>Depreciation p.a. (₹ lakh)</t>
        </is>
      </c>
      <c r="B10" s="5" t="n">
        <v>6</v>
      </c>
    </row>
    <row r="11">
      <c r="A11" s="4" t="inlineStr">
        <is>
          <t>Bank threshold DSCR</t>
        </is>
      </c>
      <c r="B11" s="5" t="n">
        <v>1.33</v>
      </c>
    </row>
    <row r="13">
      <c r="A13" s="4" t="inlineStr">
        <is>
          <t>Annual instalment (₹ lakh)</t>
        </is>
      </c>
      <c r="B13" s="7">
        <f>B5*B6/(1-(1+B6)^-B7)</f>
        <v/>
      </c>
    </row>
    <row r="15">
      <c r="A15" s="8" t="inlineStr">
        <is>
          <t>Metric</t>
        </is>
      </c>
      <c r="B15" s="8" t="inlineStr">
        <is>
          <t>Year 1</t>
        </is>
      </c>
      <c r="C15" s="8" t="inlineStr">
        <is>
          <t>Year 2</t>
        </is>
      </c>
      <c r="D15" s="8" t="inlineStr">
        <is>
          <t>Year 3</t>
        </is>
      </c>
      <c r="E15" s="8" t="inlineStr">
        <is>
          <t>Year 4</t>
        </is>
      </c>
      <c r="F15" s="8" t="inlineStr">
        <is>
          <t>Year 5</t>
        </is>
      </c>
    </row>
    <row r="16">
      <c r="A16" s="9" t="inlineStr">
        <is>
          <t>Opening balance</t>
        </is>
      </c>
      <c r="B16" s="10">
        <f>B5</f>
        <v/>
      </c>
      <c r="C16" s="10">
        <f>$B$15-(C16)</f>
        <v/>
      </c>
      <c r="D16" s="10">
        <f>$C$15-(D16)</f>
        <v/>
      </c>
      <c r="E16" s="10">
        <f>$D$15-(E16)</f>
        <v/>
      </c>
      <c r="F16" s="10">
        <f>$E$15-(F16)</f>
        <v/>
      </c>
    </row>
    <row r="17">
      <c r="A17" s="9" t="inlineStr">
        <is>
          <t>Interest (opening x rate)</t>
        </is>
      </c>
      <c r="B17" s="10">
        <f>B16*$B$6</f>
        <v/>
      </c>
      <c r="C17" s="10">
        <f>C16*$B$6</f>
        <v/>
      </c>
      <c r="D17" s="10">
        <f>D16*$B$6</f>
        <v/>
      </c>
      <c r="E17" s="10">
        <f>E16*$B$6</f>
        <v/>
      </c>
      <c r="F17" s="10">
        <f>F16*$B$6</f>
        <v/>
      </c>
    </row>
    <row r="18">
      <c r="A18" s="9" t="inlineStr">
        <is>
          <t>Principal repaid (EMI - interest)</t>
        </is>
      </c>
      <c r="B18" s="10">
        <f>$B$13-B17</f>
        <v/>
      </c>
      <c r="C18" s="10">
        <f>$B$13-C17</f>
        <v/>
      </c>
      <c r="D18" s="10">
        <f>$B$13-D17</f>
        <v/>
      </c>
      <c r="E18" s="10">
        <f>$B$13-E17</f>
        <v/>
      </c>
      <c r="F18" s="10">
        <f>$B$13-F17</f>
        <v/>
      </c>
    </row>
    <row r="19">
      <c r="A19" s="9" t="inlineStr">
        <is>
          <t>PAT</t>
        </is>
      </c>
      <c r="B19" s="10">
        <f>$B$8*(1+$B$9)^(COLUMN()-2)</f>
        <v/>
      </c>
      <c r="C19" s="10">
        <f>$B$8*(1+$B$9)^(COLUMN()-2)</f>
        <v/>
      </c>
      <c r="D19" s="10">
        <f>$B$8*(1+$B$9)^(COLUMN()-2)</f>
        <v/>
      </c>
      <c r="E19" s="10">
        <f>$B$8*(1+$B$9)^(COLUMN()-2)</f>
        <v/>
      </c>
      <c r="F19" s="10">
        <f>$B$8*(1+$B$9)^(COLUMN()-2)</f>
        <v/>
      </c>
    </row>
    <row r="20">
      <c r="A20" s="9" t="inlineStr">
        <is>
          <t>Depreciation</t>
        </is>
      </c>
      <c r="B20" s="10">
        <f>$B$10</f>
        <v/>
      </c>
      <c r="C20" s="10">
        <f>$B$10</f>
        <v/>
      </c>
      <c r="D20" s="10">
        <f>$B$10</f>
        <v/>
      </c>
      <c r="E20" s="10">
        <f>$B$10</f>
        <v/>
      </c>
      <c r="F20" s="10">
        <f>$B$10</f>
        <v/>
      </c>
    </row>
    <row r="21">
      <c r="A21" s="11" t="inlineStr">
        <is>
          <t>Numerator: PAT + dep + interest</t>
        </is>
      </c>
      <c r="B21" s="10">
        <f>B19+B20+B17</f>
        <v/>
      </c>
      <c r="C21" s="10">
        <f>C19+C20+C17</f>
        <v/>
      </c>
      <c r="D21" s="10">
        <f>D19+D20+D17</f>
        <v/>
      </c>
      <c r="E21" s="10">
        <f>E19+E20+E17</f>
        <v/>
      </c>
      <c r="F21" s="10">
        <f>F19+F20+F17</f>
        <v/>
      </c>
    </row>
    <row r="22">
      <c r="A22" s="11" t="inlineStr">
        <is>
          <t>Denominator: annual debt service</t>
        </is>
      </c>
      <c r="B22" s="10">
        <f>$B$13</f>
        <v/>
      </c>
      <c r="C22" s="10">
        <f>$B$13</f>
        <v/>
      </c>
      <c r="D22" s="10">
        <f>$B$13</f>
        <v/>
      </c>
      <c r="E22" s="10">
        <f>$B$13</f>
        <v/>
      </c>
      <c r="F22" s="10">
        <f>$B$13</f>
        <v/>
      </c>
    </row>
    <row r="23">
      <c r="A23" s="11" t="inlineStr">
        <is>
          <t>DSCR</t>
        </is>
      </c>
      <c r="B23" s="10">
        <f>B21/B22</f>
        <v/>
      </c>
      <c r="C23" s="10">
        <f>C21/C22</f>
        <v/>
      </c>
      <c r="D23" s="10">
        <f>D21/D22</f>
        <v/>
      </c>
      <c r="E23" s="10">
        <f>E21/E22</f>
        <v/>
      </c>
      <c r="F23" s="10">
        <f>F21/F22</f>
        <v/>
      </c>
    </row>
    <row r="24">
      <c r="A24" s="12" t="inlineStr">
        <is>
          <t>Average DSCR</t>
        </is>
      </c>
      <c r="B24" s="10">
        <f>AVERAGE(B23:F23)</f>
        <v/>
      </c>
    </row>
    <row r="25">
      <c r="A25" s="12" t="inlineStr">
        <is>
          <t>Minimum DSCR</t>
        </is>
      </c>
      <c r="B25" s="10">
        <f>MIN(B23:F23)</f>
        <v/>
      </c>
    </row>
    <row r="26">
      <c r="A26" s="12" t="inlineStr">
        <is>
          <t>Verdict vs threshold</t>
        </is>
      </c>
      <c r="B26" s="7">
        <f>IF(AND(B25&gt;=1,B24&gt;=$B$11),"Clears threshold — appraisable","Below threshold — see Reverse Sizing tab")</f>
        <v/>
      </c>
    </row>
    <row r="28">
      <c r="A28" s="13" t="inlineStr">
        <is>
          <t>Reading: DSCR above 1 means cash covers debt service. The 1.33 benchmark comes from RBI's 2013 restructuring-viability norms (DBOD.BP.BC.No.99/21.04.132/2012-13) - it is not an RBI sanction mandate for fresh loans; your bank's credit policy decides.</t>
        </is>
      </c>
    </row>
  </sheetData>
  <mergeCells count="1">
    <mergeCell ref="A28:F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</cols>
  <sheetData>
    <row r="1">
      <c r="A1" s="1" t="inlineStr">
        <is>
          <t>Reverse DSCR: size the loan from your cash flows</t>
        </is>
      </c>
    </row>
    <row r="2">
      <c r="A2" s="2" t="inlineStr">
        <is>
          <t>Overwrite the YELLOW cells with your numbers. Everything else recalculates.</t>
        </is>
      </c>
    </row>
    <row r="3">
      <c r="A3" s="2" t="inlineStr">
        <is>
          <t>All figures in ₹ lakh unless stated</t>
        </is>
      </c>
    </row>
    <row r="5">
      <c r="A5" s="4" t="inlineStr">
        <is>
          <t>Annual cash accruals (₹ lakh) — PAT + dep + interest</t>
        </is>
      </c>
      <c r="B5" s="5" t="n">
        <v>24</v>
      </c>
    </row>
    <row r="6">
      <c r="A6" s="4" t="inlineStr">
        <is>
          <t>Target DSCR threshold</t>
        </is>
      </c>
      <c r="B6" s="5" t="n">
        <v>1.33</v>
      </c>
    </row>
    <row r="7">
      <c r="A7" s="4" t="inlineStr">
        <is>
          <t>Interest rate p.a.</t>
        </is>
      </c>
      <c r="B7" s="6" t="n">
        <v>0.11</v>
      </c>
    </row>
    <row r="8">
      <c r="A8" s="4" t="inlineStr">
        <is>
          <t>Tenure (years)</t>
        </is>
      </c>
      <c r="B8" s="5" t="n">
        <v>5</v>
      </c>
    </row>
    <row r="11">
      <c r="A11" s="12" t="inlineStr">
        <is>
          <t>Max annual debt service (accruals / threshold)</t>
        </is>
      </c>
      <c r="B11" s="10">
        <f>B5/B6</f>
        <v/>
      </c>
    </row>
    <row r="12">
      <c r="A12" s="12" t="inlineStr">
        <is>
          <t>Annuity factor ((1-(1+r)^-n)/r)</t>
        </is>
      </c>
      <c r="B12" s="10">
        <f>(1-(1+B7)^-B8)/B7</f>
        <v/>
      </c>
    </row>
    <row r="13">
      <c r="A13" s="12" t="inlineStr">
        <is>
          <t>Supportable loan (₹ lakh) = max service x factor</t>
        </is>
      </c>
      <c r="B13" s="10">
        <f>B11*B12</f>
        <v/>
      </c>
    </row>
    <row r="15">
      <c r="A15" s="3" t="inlineStr">
        <is>
          <t>Sensitivity — same cash flows, different thresholds</t>
        </is>
      </c>
    </row>
    <row r="16">
      <c r="A16" s="8" t="inlineStr">
        <is>
          <t>Threshold</t>
        </is>
      </c>
      <c r="B16" s="8" t="inlineStr">
        <is>
          <t>Max annual service</t>
        </is>
      </c>
      <c r="C16" s="8" t="inlineStr">
        <is>
          <t>Supportable loan</t>
        </is>
      </c>
    </row>
    <row r="17">
      <c r="A17" s="14" t="n">
        <v>1.25</v>
      </c>
      <c r="B17" s="10">
        <f>$B$5/A17</f>
        <v/>
      </c>
      <c r="C17" s="10">
        <f>B17*$B$12</f>
        <v/>
      </c>
    </row>
    <row r="18">
      <c r="A18" s="14" t="n">
        <v>1.33</v>
      </c>
      <c r="B18" s="10">
        <f>$B$5/A18</f>
        <v/>
      </c>
      <c r="C18" s="10">
        <f>B18*$B$12</f>
        <v/>
      </c>
    </row>
    <row r="19">
      <c r="A19" s="14" t="n">
        <v>1.5</v>
      </c>
      <c r="B19" s="10">
        <f>$B$5/A19</f>
        <v/>
      </c>
      <c r="C19" s="10">
        <f>B19*$B$12</f>
        <v/>
      </c>
    </row>
    <row r="21">
      <c r="A21" s="3" t="inlineStr">
        <is>
          <t>Forward check: take the sized loan and re-run DSCR on it</t>
        </is>
      </c>
    </row>
    <row r="22">
      <c r="A22" s="12" t="inlineStr">
        <is>
          <t>Annual service on the sized loan (₹ lakh)</t>
        </is>
      </c>
      <c r="B22" s="10">
        <f>B13*$B$7/(1-(1+$B$7)^-$B$8)</f>
        <v/>
      </c>
    </row>
    <row r="23">
      <c r="A23" s="12" t="inlineStr">
        <is>
          <t>Implied DSCR (accruals / service)</t>
        </is>
      </c>
      <c r="B23" s="10">
        <f>B5/B22</f>
        <v/>
      </c>
    </row>
    <row r="25">
      <c r="A25" s="13" t="inlineStr">
        <is>
          <t>If the math is right, the implied DSCR equals the target threshold above. That is the whole point of reverse sizing.</t>
        </is>
      </c>
    </row>
  </sheetData>
  <mergeCells count="1">
    <mergeCell ref="A25:C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52" customWidth="1" min="3" max="3"/>
  </cols>
  <sheetData>
    <row r="1">
      <c r="A1" s="1" t="inlineStr">
        <is>
          <t>Reconciliation checks</t>
        </is>
      </c>
    </row>
    <row r="3">
      <c r="A3" s="8" t="inlineStr">
        <is>
          <t>Check</t>
        </is>
      </c>
      <c r="B3" s="8" t="inlineStr">
        <is>
          <t>Formula result</t>
        </is>
      </c>
      <c r="C3" s="8" t="inlineStr">
        <is>
          <t>Meaning</t>
        </is>
      </c>
    </row>
    <row r="4">
      <c r="A4" s="15" t="inlineStr">
        <is>
          <t>Forward: EMI x 5 covers principal + total interest</t>
        </is>
      </c>
      <c r="B4" s="7">
        <f>ABS('Forward DSCR'!B13*'Forward DSCR'!B7-('Forward DSCR'!B5+SUM(C17:G17)))&lt;0.05</f>
        <v/>
      </c>
      <c r="C4" s="16" t="inlineStr">
        <is>
          <t>instalments should equal loan + interest</t>
        </is>
      </c>
    </row>
    <row r="5">
      <c r="A5" s="15" t="inlineStr">
        <is>
          <t>Forward: closing balance after year 5 ~ 0</t>
        </is>
      </c>
      <c r="B5" s="7">
        <f>ABS('Forward DSCR'!F16-'Forward DSCR'!F18)&lt;0.05</f>
        <v/>
      </c>
      <c r="C5" s="16" t="inlineStr">
        <is>
          <t>loan fully repaid</t>
        </is>
      </c>
    </row>
    <row r="6">
      <c r="A6" s="15" t="inlineStr">
        <is>
          <t>Forward: average DSCR computed</t>
        </is>
      </c>
      <c r="B6" s="7">
        <f>'Forward DSCR'!B24&gt;1</f>
        <v/>
      </c>
      <c r="C6" s="16" t="inlineStr">
        <is>
          <t>sanity: &gt; 1</t>
        </is>
      </c>
    </row>
    <row r="7">
      <c r="A7" s="15" t="inlineStr">
        <is>
          <t>Reverse: implied DSCR equals target threshold</t>
        </is>
      </c>
      <c r="B7" s="7">
        <f>ABS('Reverse Sizing'!B23-'Reverse Sizing'!B6)&lt;0.005</f>
        <v/>
      </c>
      <c r="C7" s="16" t="inlineStr">
        <is>
          <t>reverse math closes the loop</t>
        </is>
      </c>
    </row>
    <row r="9">
      <c r="A9" s="2" t="inlineStr">
        <is>
          <t>All computed cells are formulas (yellow = your inputs). Run the check below in python to prove it.</t>
        </is>
      </c>
    </row>
  </sheetData>
  <mergeCells count="1">
    <mergeCell ref="A9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2026-09-26T11:38:57+00:00Z</dcterms:created>
  <dcterms:modified xmlns:dcterms="http://purl.org/dc/terms/" xmlns:xsi="http://www.w3.org/2001/XMLSchema-instance" xsi:type="dcterms:W3CDTF">2026-09-26T11:38:57+00:00Z</dcterms:modified>
</cp:coreProperties>
</file>