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cker" sheetId="1" r:id="rId1"/>
    <sheet name="Worked Example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<sst xmlns="http://schemas.openxmlformats.org/spreadsheetml/2006/main" count="76" uniqueCount="68">
  <si>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Item</t>
  </si>
  <si>
    <t>Value</t>
  </si>
  <si>
    <t>Note</t>
  </si>
  <si>
    <t>Property price (Rs)</t>
  </si>
  <si>
    <t>INPUT: agreed price</t>
  </si>
  <si>
    <t>Home loan amount (Rs)</t>
  </si>
  <si>
    <t>INPUT: sanctioned loan</t>
  </si>
  <si>
    <t>Annual interest rate (% per year)</t>
  </si>
  <si>
    <t>INPUT: rate at last reset</t>
  </si>
  <si>
    <t>Full tenure after disbursement (months)</t>
  </si>
  <si>
    <t>INPUT: months for full EMI</t>
  </si>
  <si>
    <t>Own contribution (Rs)</t>
  </si>
  <si>
    <t>Price minus loan; must be paid before first tranche</t>
  </si>
  <si>
    <t>Own contribution share (%)</t>
  </si>
  <si>
    <t>Share of price from your own funds</t>
  </si>
  <si>
    <t>Full EMI after final tranche (Rs)</t>
  </si>
  <si>
    <t>EMI on full loan over full tenure</t>
  </si>
  <si>
    <t>Total payout over full tenure (Rs)</t>
  </si>
  <si>
    <t>Full EMI times tenure</t>
  </si>
  <si>
    <t>Total interest over full tenure (Rs)</t>
  </si>
  <si>
    <t>Total payout minus loan</t>
  </si>
  <si>
    <t>Tranche table: enter your own stage shares in column B; all amounts below are formulas.</t>
  </si>
  <si>
    <t>Construction stage</t>
  </si>
  <si>
    <t>Share of loan (%)</t>
  </si>
  <si>
    <t>Tranche (Rs)</t>
  </si>
  <si>
    <t>Loan disbursed so far (Rs)</t>
  </si>
  <si>
    <t>Pre-EMI a month (Rs)</t>
  </si>
  <si>
    <t>Months held</t>
  </si>
  <si>
    <t>Pre-EMI interest in stage (Rs)</t>
  </si>
  <si>
    <t>Foundation and plinth</t>
  </si>
  <si>
    <t>Structure and slabs</t>
  </si>
  <si>
    <t>Brickwork and plaster</t>
  </si>
  <si>
    <t>Finishing and fittings</t>
  </si>
  <si>
    <t>Completion and possession</t>
  </si>
  <si>
    <t>Full EMI starts</t>
  </si>
  <si>
    <t>Full EMI, not pre-EMI</t>
  </si>
  <si>
    <t>Total pre-EMI interest over stage holds (Rs)</t>
  </si>
  <si>
    <t>Interest only; reduces principal by Rs 0</t>
  </si>
  <si>
    <t>Check: tranche shares sum to 100 (%)</t>
  </si>
  <si>
    <t>Figure</t>
  </si>
  <si>
    <t>Article value</t>
  </si>
  <si>
    <t>Loan amount (Rs)</t>
  </si>
  <si>
    <t>Pre-EMI after foundation tranche (Rs)</t>
  </si>
  <si>
    <t>Pre-EMI after structure tranche (Rs)</t>
  </si>
  <si>
    <t>Pre-EMI after brickwork tranche (Rs)</t>
  </si>
  <si>
    <t>Rounded monthly pre-EMI; total uses unrounded figures</t>
  </si>
  <si>
    <t>Pre-EMI after finishing tranche (Rs)</t>
  </si>
  <si>
    <t>Total pre-EMI interest, 21 months (Rs)</t>
  </si>
  <si>
    <t>Total interest over 240 months (Rs)</t>
  </si>
  <si>
    <t>Pre-EMI to full EMI step up (Rs)</t>
  </si>
  <si>
    <t>Check</t>
  </si>
  <si>
    <t>Workbook value</t>
  </si>
  <si>
    <t>Result</t>
  </si>
  <si>
    <t>Tranche 1, 20% (Rs)</t>
  </si>
  <si>
    <t>Tranche 2, 30% (Rs)</t>
  </si>
  <si>
    <t>Tranche 3, 25% (Rs)</t>
  </si>
  <si>
    <t>Tranche 4, 15% (Rs)</t>
  </si>
  <si>
    <t>Tranche 5, 10% (Rs)</t>
  </si>
  <si>
    <t>Cumulative after tranche 2 (Rs)</t>
  </si>
  <si>
    <t>Cumulative after tranche 4 (Rs)</t>
  </si>
  <si>
    <t>Pre-EMI at Rs 12 lakh (Rs)</t>
  </si>
  <si>
    <t>Pre-EMI at Rs 30 lakh (Rs)</t>
  </si>
  <si>
    <t>Pre-EMI at Rs 45 lakh (Rs)</t>
  </si>
  <si>
    <t>Pre-EMI at Rs 54 lakh (Rs)</t>
  </si>
  <si>
    <t>Total pre-EMI interest (Rs)</t>
  </si>
  <si>
    <t>Full EMI (Rs)</t>
  </si>
  <si>
    <t>Total interest 240 months (Rs)</t>
  </si>
  <si>
    <t>Step up to full EMI (Rs)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</si>
</sst>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0"/>
    <numFmt numFmtId="166" formatCode="#,##0.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F2A3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3" borderId="0" xfId="0" applyNumberFormat="1" applyFill="1"/>
    <xf numFmtId="0" fontId="0" fillId="0" borderId="0" xfId="0"/>
    <xf numFmtId="165" fontId="0" fillId="3" borderId="0" xfId="0" applyNumberFormat="1" applyFill="1"/>
    <xf numFmtId="164" fontId="0" fillId="4" borderId="0" xfId="0" applyNumberFormat="1" applyFill="1"/>
    <xf numFmtId="166" fontId="0" fillId="4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width="34.7109375" customWidth="1"/>
    <col min="2" max="7" width="22.7109375" customWidth="1"/>
  </cols>
  <sheetData>
    <row r="1" spans="1:7">
      <c r="A1" s="1" t="s">
        <v>0</v>
      </c>
      <c r="B1" s="1" t="s">
        <v>1</v>
      </c>
      <c r="C1" s="1" t="s">
        <v>2</v>
      </c>
    </row>
    <row r="2" spans="1:7">
      <c r="A2" t="s">
        <v>3</v>
      </c>
      <c r="B2" s="2">
        <v>7500000</v>
      </c>
      <c r="C2" s="3" t="s">
        <v>4</v>
      </c>
    </row>
    <row r="3" spans="1:7">
      <c r="A3" t="s">
        <v>5</v>
      </c>
      <c r="B3" s="2">
        <v>6000000</v>
      </c>
      <c r="C3" s="3" t="s">
        <v>6</v>
      </c>
    </row>
    <row r="4" spans="1:7">
      <c r="A4" t="s">
        <v>7</v>
      </c>
      <c r="B4" s="4">
        <v>8.75</v>
      </c>
      <c r="C4" s="3" t="s">
        <v>8</v>
      </c>
    </row>
    <row r="5" spans="1:7">
      <c r="A5" t="s">
        <v>9</v>
      </c>
      <c r="B5" s="2">
        <v>240</v>
      </c>
      <c r="C5" s="3" t="s">
        <v>10</v>
      </c>
    </row>
    <row r="6" spans="1:7">
      <c r="A6" t="s">
        <v>11</v>
      </c>
      <c r="B6" s="5">
        <f>B2-B3</f>
        <v>0</v>
      </c>
      <c r="C6" s="3" t="s">
        <v>12</v>
      </c>
    </row>
    <row r="7" spans="1:7">
      <c r="A7" t="s">
        <v>13</v>
      </c>
      <c r="B7" s="6">
        <f>B6/B2*100</f>
        <v>0</v>
      </c>
      <c r="C7" s="3" t="s">
        <v>14</v>
      </c>
    </row>
    <row r="8" spans="1:7">
      <c r="A8" t="s">
        <v>15</v>
      </c>
      <c r="B8" s="5">
        <f>B3*(B4/1200)/(1-(1+B4/1200)^(-B5))</f>
        <v>0</v>
      </c>
      <c r="C8" s="3" t="s">
        <v>16</v>
      </c>
    </row>
    <row r="9" spans="1:7">
      <c r="A9" t="s">
        <v>17</v>
      </c>
      <c r="B9" s="5">
        <f>B8*B5</f>
        <v>0</v>
      </c>
      <c r="C9" s="3" t="s">
        <v>18</v>
      </c>
    </row>
    <row r="10" spans="1:7">
      <c r="A10" t="s">
        <v>19</v>
      </c>
      <c r="B10" s="5">
        <f>B9-B3</f>
        <v>0</v>
      </c>
      <c r="C10" s="3" t="s">
        <v>20</v>
      </c>
    </row>
    <row r="12" spans="1:7">
      <c r="A12" s="3" t="s">
        <v>21</v>
      </c>
    </row>
    <row r="13" spans="1:7">
      <c r="A13" s="1" t="s">
        <v>22</v>
      </c>
      <c r="B13" s="1" t="s">
        <v>23</v>
      </c>
      <c r="C13" s="1" t="s">
        <v>24</v>
      </c>
      <c r="D13" s="1" t="s">
        <v>25</v>
      </c>
      <c r="E13" s="1" t="s">
        <v>26</v>
      </c>
      <c r="F13" s="1" t="s">
        <v>27</v>
      </c>
      <c r="G13" s="1" t="s">
        <v>28</v>
      </c>
    </row>
    <row r="14" spans="1:7">
      <c r="A14" t="s">
        <v>29</v>
      </c>
      <c r="B14" s="4">
        <v>20</v>
      </c>
      <c r="C14" s="5">
        <f>$B$3*B14/100</f>
        <v>0</v>
      </c>
      <c r="D14" s="5">
        <f>C14</f>
        <v>0</v>
      </c>
      <c r="E14" s="5">
        <f>D14*$B$4/1200</f>
        <v>0</v>
      </c>
      <c r="F14" s="2">
        <v>4</v>
      </c>
      <c r="G14" s="5">
        <f>E14*F14</f>
        <v>0</v>
      </c>
    </row>
    <row r="15" spans="1:7">
      <c r="A15" t="s">
        <v>30</v>
      </c>
      <c r="B15" s="4">
        <v>30</v>
      </c>
      <c r="C15" s="5">
        <f>$B$3*B15/100</f>
        <v>0</v>
      </c>
      <c r="D15" s="5">
        <f>D14+C15</f>
        <v>0</v>
      </c>
      <c r="E15" s="5">
        <f>D15*$B$4/1200</f>
        <v>0</v>
      </c>
      <c r="F15" s="2">
        <v>6</v>
      </c>
      <c r="G15" s="5">
        <f>E15*F15</f>
        <v>0</v>
      </c>
    </row>
    <row r="16" spans="1:7">
      <c r="A16" t="s">
        <v>31</v>
      </c>
      <c r="B16" s="4">
        <v>25</v>
      </c>
      <c r="C16" s="5">
        <f>$B$3*B16/100</f>
        <v>0</v>
      </c>
      <c r="D16" s="5">
        <f>D15+C16</f>
        <v>0</v>
      </c>
      <c r="E16" s="5">
        <f>D16*$B$4/1200</f>
        <v>0</v>
      </c>
      <c r="F16" s="2">
        <v>6</v>
      </c>
      <c r="G16" s="5">
        <f>E16*F16</f>
        <v>0</v>
      </c>
    </row>
    <row r="17" spans="1:7">
      <c r="A17" t="s">
        <v>32</v>
      </c>
      <c r="B17" s="4">
        <v>15</v>
      </c>
      <c r="C17" s="5">
        <f>$B$3*B17/100</f>
        <v>0</v>
      </c>
      <c r="D17" s="5">
        <f>D16+C17</f>
        <v>0</v>
      </c>
      <c r="E17" s="5">
        <f>D17*$B$4/1200</f>
        <v>0</v>
      </c>
      <c r="F17" s="2">
        <v>5</v>
      </c>
      <c r="G17" s="5">
        <f>E17*F17</f>
        <v>0</v>
      </c>
    </row>
    <row r="18" spans="1:7">
      <c r="A18" t="s">
        <v>33</v>
      </c>
      <c r="B18" s="4">
        <v>10</v>
      </c>
      <c r="C18" s="5">
        <f>$B$3*B18/100</f>
        <v>0</v>
      </c>
      <c r="D18" s="5">
        <f>D17+C18</f>
        <v>0</v>
      </c>
      <c r="E18" s="3" t="s">
        <v>34</v>
      </c>
      <c r="F18" s="2">
        <v>0</v>
      </c>
      <c r="G18" s="3" t="s">
        <v>35</v>
      </c>
    </row>
    <row r="20" spans="1:7">
      <c r="A20" t="s">
        <v>36</v>
      </c>
      <c r="B20" s="5">
        <f>SUM(G14:G17)</f>
        <v>0</v>
      </c>
      <c r="C20" s="3" t="s">
        <v>37</v>
      </c>
    </row>
    <row r="21" spans="1:7">
      <c r="A21" t="s">
        <v>38</v>
      </c>
      <c r="B21" s="6">
        <f>SUM(B14:B18)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46.7109375" customWidth="1"/>
    <col min="2" max="4" width="22.7109375" customWidth="1"/>
  </cols>
  <sheetData>
    <row r="1" spans="1:4">
      <c r="A1" s="1" t="s">
        <v>39</v>
      </c>
      <c r="B1" s="1" t="s">
        <v>1</v>
      </c>
      <c r="C1" s="1" t="s">
        <v>40</v>
      </c>
      <c r="D1" s="1" t="s">
        <v>2</v>
      </c>
    </row>
    <row r="2" spans="1:4">
      <c r="A2" t="s">
        <v>3</v>
      </c>
      <c r="B2" s="5">
        <f>Tracker!B2</f>
        <v>0</v>
      </c>
      <c r="C2" s="2">
        <v>7500000</v>
      </c>
      <c r="D2" s="3"/>
    </row>
    <row r="3" spans="1:4">
      <c r="A3" t="s">
        <v>41</v>
      </c>
      <c r="B3" s="5">
        <f>Tracker!B3</f>
        <v>0</v>
      </c>
      <c r="C3" s="2">
        <v>6000000</v>
      </c>
      <c r="D3" s="3"/>
    </row>
    <row r="4" spans="1:4">
      <c r="A4" t="s">
        <v>11</v>
      </c>
      <c r="B4" s="5">
        <f>Tracker!B6</f>
        <v>0</v>
      </c>
      <c r="C4" s="2">
        <v>1500000</v>
      </c>
      <c r="D4" s="3"/>
    </row>
    <row r="5" spans="1:4">
      <c r="A5" t="s">
        <v>42</v>
      </c>
      <c r="B5" s="5">
        <f>Tracker!E14</f>
        <v>0</v>
      </c>
      <c r="C5" s="2">
        <v>8750</v>
      </c>
      <c r="D5" s="3"/>
    </row>
    <row r="6" spans="1:4">
      <c r="A6" t="s">
        <v>43</v>
      </c>
      <c r="B6" s="5">
        <f>Tracker!E15</f>
        <v>0</v>
      </c>
      <c r="C6" s="2">
        <v>21875</v>
      </c>
      <c r="D6" s="3"/>
    </row>
    <row r="7" spans="1:4">
      <c r="A7" t="s">
        <v>44</v>
      </c>
      <c r="B7" s="5">
        <f>Tracker!E16</f>
        <v>0</v>
      </c>
      <c r="C7" s="2">
        <v>32813</v>
      </c>
      <c r="D7" s="3" t="s">
        <v>45</v>
      </c>
    </row>
    <row r="8" spans="1:4">
      <c r="A8" t="s">
        <v>46</v>
      </c>
      <c r="B8" s="5">
        <f>Tracker!E17</f>
        <v>0</v>
      </c>
      <c r="C8" s="2">
        <v>39375</v>
      </c>
      <c r="D8" s="3"/>
    </row>
    <row r="9" spans="1:4">
      <c r="A9" t="s">
        <v>47</v>
      </c>
      <c r="B9" s="5">
        <f>Tracker!B20</f>
        <v>0</v>
      </c>
      <c r="C9" s="2">
        <v>560000</v>
      </c>
      <c r="D9" s="3" t="s">
        <v>45</v>
      </c>
    </row>
    <row r="10" spans="1:4">
      <c r="A10" t="s">
        <v>15</v>
      </c>
      <c r="B10" s="5">
        <f>Tracker!B8</f>
        <v>0</v>
      </c>
      <c r="C10" s="2">
        <v>53023</v>
      </c>
      <c r="D10" s="3"/>
    </row>
    <row r="11" spans="1:4">
      <c r="A11" t="s">
        <v>48</v>
      </c>
      <c r="B11" s="5">
        <f>Tracker!B10</f>
        <v>0</v>
      </c>
      <c r="C11" s="2">
        <v>6725434</v>
      </c>
      <c r="D11" s="3"/>
    </row>
    <row r="12" spans="1:4">
      <c r="A12" t="s">
        <v>49</v>
      </c>
      <c r="B12" s="5">
        <f>Tracker!B8-Tracker!E17</f>
        <v>0</v>
      </c>
      <c r="C12" s="2">
        <v>13648</v>
      </c>
      <c r="D1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sheetFormatPr defaultRowHeight="15"/>
  <cols>
    <col min="1" max="1" width="46.7109375" customWidth="1"/>
    <col min="2" max="4" width="20.7109375" customWidth="1"/>
  </cols>
  <sheetData>
    <row r="1" spans="1:4">
      <c r="A1" s="1" t="s">
        <v>50</v>
      </c>
      <c r="B1" s="1" t="s">
        <v>51</v>
      </c>
      <c r="C1" s="1" t="s">
        <v>40</v>
      </c>
      <c r="D1" s="1" t="s">
        <v>52</v>
      </c>
    </row>
    <row r="2" spans="1:4">
      <c r="A2" t="s">
        <v>11</v>
      </c>
      <c r="B2" s="6">
        <f>'Worked Example'!B4</f>
        <v>0</v>
      </c>
      <c r="C2" s="2">
        <v>1500000</v>
      </c>
      <c r="D2" s="3">
        <f>IF(ABS(B2-C2)&lt;=MAX(2,0.02*ABS(C2)),"PASS","FAIL")</f>
        <v>0</v>
      </c>
    </row>
    <row r="3" spans="1:4">
      <c r="A3" t="s">
        <v>53</v>
      </c>
      <c r="B3" s="6">
        <f>Tracker!C14</f>
        <v>0</v>
      </c>
      <c r="C3" s="2">
        <v>1200000</v>
      </c>
      <c r="D3" s="3">
        <f>IF(ABS(B3-C3)&lt;=MAX(2,0.02*ABS(C3)),"PASS","FAIL")</f>
        <v>0</v>
      </c>
    </row>
    <row r="4" spans="1:4">
      <c r="A4" t="s">
        <v>54</v>
      </c>
      <c r="B4" s="6">
        <f>Tracker!C15</f>
        <v>0</v>
      </c>
      <c r="C4" s="2">
        <v>1800000</v>
      </c>
      <c r="D4" s="3">
        <f>IF(ABS(B4-C4)&lt;=MAX(2,0.02*ABS(C4)),"PASS","FAIL")</f>
        <v>0</v>
      </c>
    </row>
    <row r="5" spans="1:4">
      <c r="A5" t="s">
        <v>55</v>
      </c>
      <c r="B5" s="6">
        <f>Tracker!C16</f>
        <v>0</v>
      </c>
      <c r="C5" s="2">
        <v>1500000</v>
      </c>
      <c r="D5" s="3">
        <f>IF(ABS(B5-C5)&lt;=MAX(2,0.02*ABS(C5)),"PASS","FAIL")</f>
        <v>0</v>
      </c>
    </row>
    <row r="6" spans="1:4">
      <c r="A6" t="s">
        <v>56</v>
      </c>
      <c r="B6" s="6">
        <f>Tracker!C17</f>
        <v>0</v>
      </c>
      <c r="C6" s="2">
        <v>900000</v>
      </c>
      <c r="D6" s="3">
        <f>IF(ABS(B6-C6)&lt;=MAX(2,0.02*ABS(C6)),"PASS","FAIL")</f>
        <v>0</v>
      </c>
    </row>
    <row r="7" spans="1:4">
      <c r="A7" t="s">
        <v>57</v>
      </c>
      <c r="B7" s="6">
        <f>Tracker!C18</f>
        <v>0</v>
      </c>
      <c r="C7" s="2">
        <v>600000</v>
      </c>
      <c r="D7" s="3">
        <f>IF(ABS(B7-C7)&lt;=MAX(2,0.02*ABS(C7)),"PASS","FAIL")</f>
        <v>0</v>
      </c>
    </row>
    <row r="8" spans="1:4">
      <c r="A8" t="s">
        <v>58</v>
      </c>
      <c r="B8" s="6">
        <f>Tracker!D15</f>
        <v>0</v>
      </c>
      <c r="C8" s="2">
        <v>3000000</v>
      </c>
      <c r="D8" s="3">
        <f>IF(ABS(B8-C8)&lt;=MAX(2,0.02*ABS(C8)),"PASS","FAIL")</f>
        <v>0</v>
      </c>
    </row>
    <row r="9" spans="1:4">
      <c r="A9" t="s">
        <v>59</v>
      </c>
      <c r="B9" s="6">
        <f>Tracker!D17</f>
        <v>0</v>
      </c>
      <c r="C9" s="2">
        <v>5400000</v>
      </c>
      <c r="D9" s="3">
        <f>IF(ABS(B9-C9)&lt;=MAX(2,0.02*ABS(C9)),"PASS","FAIL")</f>
        <v>0</v>
      </c>
    </row>
    <row r="10" spans="1:4">
      <c r="A10" t="s">
        <v>60</v>
      </c>
      <c r="B10" s="6">
        <f>Tracker!E14</f>
        <v>0</v>
      </c>
      <c r="C10" s="2">
        <v>8750</v>
      </c>
      <c r="D10" s="3">
        <f>IF(ABS(B10-C10)&lt;=MAX(2,0.02*ABS(C10)),"PASS","FAIL")</f>
        <v>0</v>
      </c>
    </row>
    <row r="11" spans="1:4">
      <c r="A11" t="s">
        <v>61</v>
      </c>
      <c r="B11" s="6">
        <f>Tracker!E15</f>
        <v>0</v>
      </c>
      <c r="C11" s="2">
        <v>21875</v>
      </c>
      <c r="D11" s="3">
        <f>IF(ABS(B11-C11)&lt;=MAX(2,0.02*ABS(C11)),"PASS","FAIL")</f>
        <v>0</v>
      </c>
    </row>
    <row r="12" spans="1:4">
      <c r="A12" t="s">
        <v>62</v>
      </c>
      <c r="B12" s="6">
        <f>Tracker!E16</f>
        <v>0</v>
      </c>
      <c r="C12" s="2">
        <v>32813</v>
      </c>
      <c r="D12" s="3">
        <f>IF(ABS(B12-C12)&lt;=MAX(2,0.02*ABS(C12)),"PASS","FAIL")</f>
        <v>0</v>
      </c>
    </row>
    <row r="13" spans="1:4">
      <c r="A13" t="s">
        <v>63</v>
      </c>
      <c r="B13" s="6">
        <f>Tracker!E17</f>
        <v>0</v>
      </c>
      <c r="C13" s="2">
        <v>39375</v>
      </c>
      <c r="D13" s="3">
        <f>IF(ABS(B13-C13)&lt;=MAX(2,0.02*ABS(C13)),"PASS","FAIL")</f>
        <v>0</v>
      </c>
    </row>
    <row r="14" spans="1:4">
      <c r="A14" t="s">
        <v>64</v>
      </c>
      <c r="B14" s="6">
        <f>Tracker!B20</f>
        <v>0</v>
      </c>
      <c r="C14" s="2">
        <v>560000</v>
      </c>
      <c r="D14" s="3">
        <f>IF(ABS(B14-C14)&lt;=MAX(2,0.02*ABS(C14)),"PASS","FAIL")</f>
        <v>0</v>
      </c>
    </row>
    <row r="15" spans="1:4">
      <c r="A15" t="s">
        <v>65</v>
      </c>
      <c r="B15" s="6">
        <f>Tracker!B8</f>
        <v>0</v>
      </c>
      <c r="C15" s="2">
        <v>53023</v>
      </c>
      <c r="D15" s="3">
        <f>IF(ABS(B15-C15)&lt;=MAX(2,0.02*ABS(C15)),"PASS","FAIL")</f>
        <v>0</v>
      </c>
    </row>
    <row r="16" spans="1:4">
      <c r="A16" t="s">
        <v>66</v>
      </c>
      <c r="B16" s="6">
        <f>Tracker!B10</f>
        <v>0</v>
      </c>
      <c r="C16" s="2">
        <v>6725434</v>
      </c>
      <c r="D16" s="3">
        <f>IF(ABS(B16-C16)&lt;=MAX(2,0.02*ABS(C16)),"PASS","FAIL")</f>
        <v>0</v>
      </c>
    </row>
    <row r="17" spans="1:4">
      <c r="A17" t="s">
        <v>67</v>
      </c>
      <c r="B17" s="6">
        <f>'Worked Example'!B12</f>
        <v>0</v>
      </c>
      <c r="C17" s="2">
        <v>13648</v>
      </c>
      <c r="D17" s="3">
        <f>IF(ABS(B17-C17)&lt;=MAX(2,0.02*ABS(C17)),"PASS","FAIL")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Tracker</vt:lpstr>
      <vt:lpstr>Worked Example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2026-11-03T11:25:40Z</dcterms:created>
  <dcterms:modified xsi:type="dcterms:W3CDTF">2026-11-03T11:25:40Z</dcterms:modified>
</cp:coreProperties>
</file>