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ome Loan" sheetId="1" r:id="rId1"/>
    <sheet name="Education Loan" sheetId="2" r:id="rId2"/>
    <sheet name="Compare" sheetId="3" r:id="rId3"/>
    <sheet name="Checks" sheetId="4" r:id="rId4"/>
  </sheets>
  <calcPr calcId="124519" fullCalcOnLoad="1"/>
</workbook>
</file>

<file path=xl/sharedStrings.xml><?xml version="1.0" encoding="utf-8"?>
<sst xmlns="http://schemas.openxmlformats.org/spreadsheetml/2006/main" count="60" uniqueCount="55">
  <si>
    <t>Home loan moratorium: Rs 30,00,000 outstanding, 8.5%, 240 months left</t>
  </si>
  <si>
    <t>Item</t>
  </si>
  <si>
    <t>Value</t>
  </si>
  <si>
    <t>Outstanding balance (Rs)</t>
  </si>
  <si>
    <t>Annual interest rate</t>
  </si>
  <si>
    <t>Monthly rate</t>
  </si>
  <si>
    <t>Remaining tenure (months)</t>
  </si>
  <si>
    <t>Normal EMI (Rs)</t>
  </si>
  <si>
    <t>Total if no moratorium (Rs)</t>
  </si>
  <si>
    <t>Moratorium (months)</t>
  </si>
  <si>
    <t>Interest accrued in moratorium (Rs)</t>
  </si>
  <si>
    <t>Balance after moratorium (Rs)</t>
  </si>
  <si>
    <t>Option B EMI, same tenure (Rs)</t>
  </si>
  <si>
    <t>Option B total (Rs)</t>
  </si>
  <si>
    <t>Option B extra cost (Rs)</t>
  </si>
  <si>
    <t>Option A tenure at same EMI (months)</t>
  </si>
  <si>
    <t>Option A total (Rs)</t>
  </si>
  <si>
    <t>Option A extra cost (Rs)</t>
  </si>
  <si>
    <t>Yellow cells are inputs. Green cells are formulas. Change the yellow cells and every figure updates.</t>
  </si>
  <si>
    <t>Education loan moratorium: Rs 10,00,000 at 9%, 60-month moratorium, 180-month repayment</t>
  </si>
  <si>
    <t>Loan principal (Rs)</t>
  </si>
  <si>
    <t>Monthly simple interest (Rs)</t>
  </si>
  <si>
    <t>Total moratorium interest (Rs)</t>
  </si>
  <si>
    <t>Capitalised principal (Rs)</t>
  </si>
  <si>
    <t>Repayment tenure (months)</t>
  </si>
  <si>
    <t>EMI if interest capitalised (Rs)</t>
  </si>
  <si>
    <t>EMI if interest serviced (Rs)</t>
  </si>
  <si>
    <t>Monthly EMI difference (Rs)</t>
  </si>
  <si>
    <t>Total outgo, capitalised path (Rs)</t>
  </si>
  <si>
    <t>Total outgo, serviced path (Rs)</t>
  </si>
  <si>
    <t>Saving from servicing interest (Rs)</t>
  </si>
  <si>
    <t>Yellow cells are inputs. Green cells are formulas. Serviced path pays the moratorium interest monthly, so the principal never grows.</t>
  </si>
  <si>
    <t>Side by side: what the pause costs</t>
  </si>
  <si>
    <t>Path</t>
  </si>
  <si>
    <t>Total outgo (Rs)</t>
  </si>
  <si>
    <t>Extra over no-pause (Rs)</t>
  </si>
  <si>
    <t>Home loan, no pause</t>
  </si>
  <si>
    <t>Home loan, same tenure after pause</t>
  </si>
  <si>
    <t>Home loan, same EMI after pause</t>
  </si>
  <si>
    <t>Education loan, interest capitalised</t>
  </si>
  <si>
    <t>n/a: serviced path is the comparison</t>
  </si>
  <si>
    <t>Education loan, interest serviced</t>
  </si>
  <si>
    <t>Checks: every row must read PASS on the shipped example</t>
  </si>
  <si>
    <t>Check</t>
  </si>
  <si>
    <t>Computed</t>
  </si>
  <si>
    <t>Expected</t>
  </si>
  <si>
    <t>Result</t>
  </si>
  <si>
    <t>Home normal EMI</t>
  </si>
  <si>
    <t>Home moratorium interest</t>
  </si>
  <si>
    <t>Home Option B EMI</t>
  </si>
  <si>
    <t>Home Option A tenure</t>
  </si>
  <si>
    <t>Education moratorium interest</t>
  </si>
  <si>
    <t>Education EMI capitalised</t>
  </si>
  <si>
    <t>Education EMI serviced</t>
  </si>
  <si>
    <t>Education saving from servicing</t>
  </si>
</sst>
</file>

<file path=xl/styles.xml><?xml version="1.0" encoding="utf-8"?>
<styleSheet xmlns="http://schemas.openxmlformats.org/spreadsheetml/2006/main">
  <numFmts count="3">
    <numFmt numFmtId="164" formatCode="#,##0"/>
    <numFmt numFmtId="165" formatCode="0.00%"/>
    <numFmt numFmtId="166" formatCode="#,##0.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F2A3D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2EFD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0" xfId="0" applyFont="1" applyFill="1"/>
    <xf numFmtId="164" fontId="0" fillId="3" borderId="0" xfId="0" applyNumberFormat="1" applyFill="1"/>
    <xf numFmtId="165" fontId="0" fillId="3" borderId="0" xfId="0" applyNumberFormat="1" applyFill="1"/>
    <xf numFmtId="164" fontId="0" fillId="4" borderId="0" xfId="0" applyNumberFormat="1" applyFill="1"/>
    <xf numFmtId="166" fontId="0" fillId="4" borderId="0" xfId="0" applyNumberFormat="1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"/>
  <sheetViews>
    <sheetView tabSelected="1" workbookViewId="0"/>
  </sheetViews>
  <sheetFormatPr defaultRowHeight="15"/>
  <cols>
    <col min="1" max="1" width="42.7109375" customWidth="1"/>
    <col min="2" max="2" width="20.7109375" customWidth="1"/>
  </cols>
  <sheetData>
    <row r="1" spans="1:2">
      <c r="A1" s="1" t="s">
        <v>0</v>
      </c>
    </row>
    <row r="2" spans="1:2">
      <c r="A2" s="2" t="s">
        <v>1</v>
      </c>
      <c r="B2" s="2" t="s">
        <v>2</v>
      </c>
    </row>
    <row r="3" spans="1:2">
      <c r="A3" t="s">
        <v>3</v>
      </c>
      <c r="B3" s="3">
        <v>3000000</v>
      </c>
    </row>
    <row r="4" spans="1:2">
      <c r="A4" t="s">
        <v>4</v>
      </c>
      <c r="B4" s="4">
        <v>0.08500000000000001</v>
      </c>
    </row>
    <row r="5" spans="1:2">
      <c r="A5" t="s">
        <v>5</v>
      </c>
      <c r="B5" s="5">
        <f>B4/12</f>
        <v>0</v>
      </c>
    </row>
    <row r="6" spans="1:2">
      <c r="A6" t="s">
        <v>6</v>
      </c>
      <c r="B6" s="3">
        <v>240</v>
      </c>
    </row>
    <row r="7" spans="1:2">
      <c r="A7" t="s">
        <v>7</v>
      </c>
      <c r="B7" s="5">
        <f>PMT(B5,B6,-B3)</f>
        <v>0</v>
      </c>
    </row>
    <row r="8" spans="1:2">
      <c r="A8" t="s">
        <v>8</v>
      </c>
      <c r="B8" s="5">
        <f>B7*B6</f>
        <v>0</v>
      </c>
    </row>
    <row r="9" spans="1:2">
      <c r="A9" t="s">
        <v>9</v>
      </c>
      <c r="B9" s="3">
        <v>6</v>
      </c>
    </row>
    <row r="10" spans="1:2">
      <c r="A10" t="s">
        <v>10</v>
      </c>
      <c r="B10" s="5">
        <f>B3*B5*B9</f>
        <v>0</v>
      </c>
    </row>
    <row r="11" spans="1:2">
      <c r="A11" t="s">
        <v>11</v>
      </c>
      <c r="B11" s="5">
        <f>B3+B10</f>
        <v>0</v>
      </c>
    </row>
    <row r="12" spans="1:2">
      <c r="A12" t="s">
        <v>12</v>
      </c>
      <c r="B12" s="5">
        <f>PMT(B5,B6,-B11)</f>
        <v>0</v>
      </c>
    </row>
    <row r="13" spans="1:2">
      <c r="A13" t="s">
        <v>13</v>
      </c>
      <c r="B13" s="5">
        <f>B12*B6</f>
        <v>0</v>
      </c>
    </row>
    <row r="14" spans="1:2">
      <c r="A14" t="s">
        <v>14</v>
      </c>
      <c r="B14" s="5">
        <f>B13-B8</f>
        <v>0</v>
      </c>
    </row>
    <row r="15" spans="1:2">
      <c r="A15" t="s">
        <v>15</v>
      </c>
      <c r="B15" s="6">
        <f>NPER(B5,B7,-B11)</f>
        <v>0</v>
      </c>
    </row>
    <row r="16" spans="1:2">
      <c r="A16" t="s">
        <v>16</v>
      </c>
      <c r="B16" s="5">
        <f>B7*B15</f>
        <v>0</v>
      </c>
    </row>
    <row r="17" spans="1:2">
      <c r="A17" t="s">
        <v>17</v>
      </c>
      <c r="B17" s="5">
        <f>B16-B8</f>
        <v>0</v>
      </c>
    </row>
    <row r="18" spans="1:2">
      <c r="A18" s="7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42.7109375" customWidth="1"/>
    <col min="2" max="2" width="20.7109375" customWidth="1"/>
  </cols>
  <sheetData>
    <row r="1" spans="1:2">
      <c r="A1" s="1" t="s">
        <v>19</v>
      </c>
    </row>
    <row r="2" spans="1:2">
      <c r="A2" s="2" t="s">
        <v>1</v>
      </c>
      <c r="B2" s="2" t="s">
        <v>2</v>
      </c>
    </row>
    <row r="3" spans="1:2">
      <c r="A3" t="s">
        <v>20</v>
      </c>
      <c r="B3" s="3">
        <v>1000000</v>
      </c>
    </row>
    <row r="4" spans="1:2">
      <c r="A4" t="s">
        <v>4</v>
      </c>
      <c r="B4" s="4">
        <v>0.09</v>
      </c>
    </row>
    <row r="5" spans="1:2">
      <c r="A5" t="s">
        <v>5</v>
      </c>
      <c r="B5" s="5">
        <f>B4/12</f>
        <v>0</v>
      </c>
    </row>
    <row r="6" spans="1:2">
      <c r="A6" t="s">
        <v>9</v>
      </c>
      <c r="B6" s="3">
        <v>60</v>
      </c>
    </row>
    <row r="7" spans="1:2">
      <c r="A7" t="s">
        <v>21</v>
      </c>
      <c r="B7" s="5">
        <f>B3*B5</f>
        <v>0</v>
      </c>
    </row>
    <row r="8" spans="1:2">
      <c r="A8" t="s">
        <v>22</v>
      </c>
      <c r="B8" s="5">
        <f>B7*B6</f>
        <v>0</v>
      </c>
    </row>
    <row r="9" spans="1:2">
      <c r="A9" t="s">
        <v>23</v>
      </c>
      <c r="B9" s="5">
        <f>B3+B8</f>
        <v>0</v>
      </c>
    </row>
    <row r="10" spans="1:2">
      <c r="A10" t="s">
        <v>24</v>
      </c>
      <c r="B10" s="3">
        <v>180</v>
      </c>
    </row>
    <row r="11" spans="1:2">
      <c r="A11" t="s">
        <v>25</v>
      </c>
      <c r="B11" s="5">
        <f>PMT(B5,B10,-B9)</f>
        <v>0</v>
      </c>
    </row>
    <row r="12" spans="1:2">
      <c r="A12" t="s">
        <v>26</v>
      </c>
      <c r="B12" s="5">
        <f>PMT(B5,B10,-B3)</f>
        <v>0</v>
      </c>
    </row>
    <row r="13" spans="1:2">
      <c r="A13" t="s">
        <v>27</v>
      </c>
      <c r="B13" s="5">
        <f>B11-B12</f>
        <v>0</v>
      </c>
    </row>
    <row r="14" spans="1:2">
      <c r="A14" t="s">
        <v>28</v>
      </c>
      <c r="B14" s="5">
        <f>B11*B10</f>
        <v>0</v>
      </c>
    </row>
    <row r="15" spans="1:2">
      <c r="A15" t="s">
        <v>29</v>
      </c>
      <c r="B15" s="5">
        <f>B8+B12*B10</f>
        <v>0</v>
      </c>
    </row>
    <row r="16" spans="1:2">
      <c r="A16" t="s">
        <v>30</v>
      </c>
      <c r="B16" s="5">
        <f>B14-B15</f>
        <v>0</v>
      </c>
    </row>
    <row r="17" spans="1:1">
      <c r="A17" s="7" t="s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7"/>
  <sheetViews>
    <sheetView workbookViewId="0"/>
  </sheetViews>
  <sheetFormatPr defaultRowHeight="15"/>
  <cols>
    <col min="1" max="1" width="42.7109375" customWidth="1"/>
    <col min="2" max="3" width="22.7109375" customWidth="1"/>
  </cols>
  <sheetData>
    <row r="1" spans="1:3">
      <c r="A1" s="1" t="s">
        <v>32</v>
      </c>
    </row>
    <row r="2" spans="1:3">
      <c r="A2" s="2" t="s">
        <v>33</v>
      </c>
      <c r="B2" s="2" t="s">
        <v>34</v>
      </c>
      <c r="C2" s="2" t="s">
        <v>35</v>
      </c>
    </row>
    <row r="3" spans="1:3">
      <c r="A3" t="s">
        <v>36</v>
      </c>
      <c r="B3" s="5">
        <f>'Home Loan'!B8</f>
        <v>0</v>
      </c>
      <c r="C3" s="3">
        <v>0</v>
      </c>
    </row>
    <row r="4" spans="1:3">
      <c r="A4" t="s">
        <v>37</v>
      </c>
      <c r="B4" s="5">
        <f>'Home Loan'!B13</f>
        <v>0</v>
      </c>
      <c r="C4" s="5">
        <f>B4-B3</f>
        <v>0</v>
      </c>
    </row>
    <row r="5" spans="1:3">
      <c r="A5" t="s">
        <v>38</v>
      </c>
      <c r="B5" s="5">
        <f>'Home Loan'!B16</f>
        <v>0</v>
      </c>
      <c r="C5" s="5">
        <f>B5-B3</f>
        <v>0</v>
      </c>
    </row>
    <row r="6" spans="1:3">
      <c r="A6" t="s">
        <v>39</v>
      </c>
      <c r="B6" s="5">
        <f>'Education Loan'!B14</f>
        <v>0</v>
      </c>
      <c r="C6" s="7" t="s">
        <v>40</v>
      </c>
    </row>
    <row r="7" spans="1:3">
      <c r="A7" t="s">
        <v>41</v>
      </c>
      <c r="B7" s="5">
        <f>'Education Loan'!B15</f>
        <v>0</v>
      </c>
      <c r="C7" s="5">
        <f>B6-B7</f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0"/>
  <sheetViews>
    <sheetView workbookViewId="0"/>
  </sheetViews>
  <sheetFormatPr defaultRowHeight="15"/>
  <cols>
    <col min="1" max="1" width="36.7109375" customWidth="1"/>
    <col min="2" max="4" width="18.7109375" customWidth="1"/>
  </cols>
  <sheetData>
    <row r="1" spans="1:4">
      <c r="A1" s="1" t="s">
        <v>42</v>
      </c>
    </row>
    <row r="2" spans="1:4">
      <c r="A2" s="2" t="s">
        <v>43</v>
      </c>
      <c r="B2" s="2" t="s">
        <v>44</v>
      </c>
      <c r="C2" s="2" t="s">
        <v>45</v>
      </c>
      <c r="D2" s="2" t="s">
        <v>46</v>
      </c>
    </row>
    <row r="3" spans="1:4">
      <c r="A3" t="s">
        <v>47</v>
      </c>
      <c r="B3" s="5">
        <f>'Home Loan'!B7</f>
        <v>0</v>
      </c>
      <c r="C3" s="3">
        <v>26035</v>
      </c>
      <c r="D3" s="1">
        <f>IF(ABS(B3-C3)&lt;=1,"PASS","FAIL")</f>
        <v>0</v>
      </c>
    </row>
    <row r="4" spans="1:4">
      <c r="A4" t="s">
        <v>48</v>
      </c>
      <c r="B4" s="5">
        <f>'Home Loan'!B10</f>
        <v>0</v>
      </c>
      <c r="C4" s="3">
        <v>127500</v>
      </c>
      <c r="D4" s="1">
        <f>IF(ABS(B4-C4)&lt;=1,"PASS","FAIL")</f>
        <v>0</v>
      </c>
    </row>
    <row r="5" spans="1:4">
      <c r="A5" t="s">
        <v>49</v>
      </c>
      <c r="B5" s="5">
        <f>'Home Loan'!B12</f>
        <v>0</v>
      </c>
      <c r="C5" s="3">
        <v>27141</v>
      </c>
      <c r="D5" s="1">
        <f>IF(ABS(B5-C5)&lt;=1,"PASS","FAIL")</f>
        <v>0</v>
      </c>
    </row>
    <row r="6" spans="1:4">
      <c r="A6" t="s">
        <v>50</v>
      </c>
      <c r="B6" s="5">
        <f>'Home Loan'!B15</f>
        <v>0</v>
      </c>
      <c r="C6" s="3">
        <v>269.6</v>
      </c>
      <c r="D6" s="1">
        <f>IF(ABS(B6-C6)&lt;=0.5,"PASS","FAIL")</f>
        <v>0</v>
      </c>
    </row>
    <row r="7" spans="1:4">
      <c r="A7" t="s">
        <v>51</v>
      </c>
      <c r="B7" s="5">
        <f>'Education Loan'!B8</f>
        <v>0</v>
      </c>
      <c r="C7" s="3">
        <v>450000</v>
      </c>
      <c r="D7" s="1">
        <f>IF(ABS(B7-C7)&lt;=1,"PASS","FAIL")</f>
        <v>0</v>
      </c>
    </row>
    <row r="8" spans="1:4">
      <c r="A8" t="s">
        <v>52</v>
      </c>
      <c r="B8" s="5">
        <f>'Education Loan'!B11</f>
        <v>0</v>
      </c>
      <c r="C8" s="3">
        <v>14707</v>
      </c>
      <c r="D8" s="1">
        <f>IF(ABS(B8-C8)&lt;=1,"PASS","FAIL")</f>
        <v>0</v>
      </c>
    </row>
    <row r="9" spans="1:4">
      <c r="A9" t="s">
        <v>53</v>
      </c>
      <c r="B9" s="5">
        <f>'Education Loan'!B12</f>
        <v>0</v>
      </c>
      <c r="C9" s="3">
        <v>10143</v>
      </c>
      <c r="D9" s="1">
        <f>IF(ABS(B9-C9)&lt;=1,"PASS","FAIL")</f>
        <v>0</v>
      </c>
    </row>
    <row r="10" spans="1:4">
      <c r="A10" t="s">
        <v>54</v>
      </c>
      <c r="B10" s="5">
        <f>'Education Loan'!B16</f>
        <v>0</v>
      </c>
      <c r="C10" s="3">
        <v>371556</v>
      </c>
      <c r="D10" s="1">
        <f>IF(ABS(B10-C10)&lt;=2,"PASS","FAIL")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Home Loan</vt:lpstr>
      <vt:lpstr>Education Loan</vt:lpstr>
      <vt:lpstr>Compare</vt:lpstr>
      <vt:lpstr>Checks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2026-10-31T11:25:20Z</dcterms:created>
  <dcterms:modified xsi:type="dcterms:W3CDTF">2026-10-31T11:25:20Z</dcterms:modified>
</cp:coreProperties>
</file>