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nal Charge Checker" sheetId="1" r:id="rId1"/>
    <sheet name="Sensitivity Case B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<sst xmlns="http://schemas.openxmlformats.org/spreadsheetml/2006/main" count="80" uniqueCount="53">
  <si>
    <t>Penal charges: old versus new checker (Priya case)</t>
  </si>
  <si>
    <t>Yellow cells are INPUTS. All other numbers are formulas. Change an input and every result updates.</t>
  </si>
  <si>
    <t>INPUTS</t>
  </si>
  <si>
    <t>Overdue amount (Rs)</t>
  </si>
  <si>
    <t>Article example: 2 missed EMIs of Rs 25,000</t>
  </si>
  <si>
    <t>Contracted interest rate (annual)</t>
  </si>
  <si>
    <t>12 percent per year</t>
  </si>
  <si>
    <t>Old penal rate (annual)</t>
  </si>
  <si>
    <t>2 percent per year, illustrative old-method rate</t>
  </si>
  <si>
    <t>Days unpaid</t>
  </si>
  <si>
    <t>90 days</t>
  </si>
  <si>
    <t>Flat penal charge per event (Rs)</t>
  </si>
  <si>
    <t>Illustrative lender figure, not an RBI figure</t>
  </si>
  <si>
    <t>Number of missed EMI events</t>
  </si>
  <si>
    <t>2 missed EMIs</t>
  </si>
  <si>
    <t>RESULTS (formulas)</t>
  </si>
  <si>
    <t>Old penal interest for the period (Rs)</t>
  </si>
  <si>
    <t>Overdue x old penal rate x days / 365</t>
  </si>
  <si>
    <t>New flat penal charges (Rs)</t>
  </si>
  <si>
    <t>Flat charge per event x number of events</t>
  </si>
  <si>
    <t>New minus old at this day count (Rs)</t>
  </si>
  <si>
    <t>Positive means the new method costs more at this horizon</t>
  </si>
  <si>
    <t>Normal contracted interest, same period (Rs)</t>
  </si>
  <si>
    <t>Payable under BOTH methods; it is not a penalty</t>
  </si>
  <si>
    <t>Break-even days (old catches the flat total)</t>
  </si>
  <si>
    <t>Days at which old penal interest equals the flat total</t>
  </si>
  <si>
    <t>Interest on capitalised penal, next 90/180 days (Rs)</t>
  </si>
  <si>
    <t>Only under the old method if the penalty was capitalised; uses the same day count as the illustration</t>
  </si>
  <si>
    <t>Total old-method cost, period (Rs)</t>
  </si>
  <si>
    <t>Old penal interest + normal interest</t>
  </si>
  <si>
    <t>Total new-method cost, period (Rs)</t>
  </si>
  <si>
    <t>New flat charges + normal interest</t>
  </si>
  <si>
    <t>Penal charges: sensitivity case (business term loan)</t>
  </si>
  <si>
    <t>Business term loan overdue amount</t>
  </si>
  <si>
    <t>11 percent per year</t>
  </si>
  <si>
    <t>180 days</t>
  </si>
  <si>
    <t>4 missed EMIs</t>
  </si>
  <si>
    <t>Reconciliation checks: every check must read PASS</t>
  </si>
  <si>
    <t>Check</t>
  </si>
  <si>
    <t>Computed (formula)</t>
  </si>
  <si>
    <t>Expected</t>
  </si>
  <si>
    <t>Result</t>
  </si>
  <si>
    <t>Case A old penal interest (Rs)</t>
  </si>
  <si>
    <t>Case A new flat charges (Rs)</t>
  </si>
  <si>
    <t>Case A new minus old (Rs)</t>
  </si>
  <si>
    <t>Case A normal interest (Rs)</t>
  </si>
  <si>
    <t>Case A break-even days</t>
  </si>
  <si>
    <t>Case A interest on capitalised penal (Rs)</t>
  </si>
  <si>
    <t>Case B old penal interest (Rs)</t>
  </si>
  <si>
    <t>Case B new flat charges (Rs)</t>
  </si>
  <si>
    <t>Case B saving under new method (Rs)</t>
  </si>
  <si>
    <t>Case B normal interest (Rs)</t>
  </si>
  <si>
    <t>OVERALL</t>
  </si>
</sst>
</file>

<file path=xl/styles.xml><?xml version="1.0" encoding="utf-8"?>
<styleSheet xmlns="http://schemas.openxmlformats.org/spreadsheetml/2006/main">
  <numFmts count="4">
    <numFmt numFmtId="164" formatCode="#,##0"/>
    <numFmt numFmtId="165" formatCode="0.00%"/>
    <numFmt numFmtId="166" formatCode="#,##0.00"/>
    <numFmt numFmtId="167" formatCode="0.00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2EC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0" xfId="0" applyFont="1" applyFill="1"/>
    <xf numFmtId="164" fontId="0" fillId="3" borderId="0" xfId="0" applyNumberFormat="1" applyFill="1"/>
    <xf numFmtId="165" fontId="0" fillId="3" borderId="0" xfId="0" applyNumberFormat="1" applyFill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width="52.7109375" customWidth="1"/>
    <col min="2" max="2" width="24.7109375" customWidth="1"/>
    <col min="3" max="3" width="62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t="s">
        <v>3</v>
      </c>
      <c r="B4" s="4">
        <v>50000</v>
      </c>
      <c r="C4" t="s">
        <v>4</v>
      </c>
    </row>
    <row r="5" spans="1:3">
      <c r="A5" t="s">
        <v>5</v>
      </c>
      <c r="B5" s="5">
        <v>0.12</v>
      </c>
      <c r="C5" t="s">
        <v>6</v>
      </c>
    </row>
    <row r="6" spans="1:3">
      <c r="A6" t="s">
        <v>7</v>
      </c>
      <c r="B6" s="5">
        <v>0.02</v>
      </c>
      <c r="C6" t="s">
        <v>8</v>
      </c>
    </row>
    <row r="7" spans="1:3">
      <c r="A7" t="s">
        <v>9</v>
      </c>
      <c r="B7" s="4">
        <v>90</v>
      </c>
      <c r="C7" t="s">
        <v>10</v>
      </c>
    </row>
    <row r="8" spans="1:3">
      <c r="A8" t="s">
        <v>11</v>
      </c>
      <c r="B8" s="4">
        <v>400</v>
      </c>
      <c r="C8" t="s">
        <v>12</v>
      </c>
    </row>
    <row r="9" spans="1:3">
      <c r="A9" t="s">
        <v>13</v>
      </c>
      <c r="B9" s="4">
        <v>2</v>
      </c>
      <c r="C9" t="s">
        <v>14</v>
      </c>
    </row>
    <row r="11" spans="1:3">
      <c r="A11" s="3" t="s">
        <v>15</v>
      </c>
      <c r="B11" s="3"/>
      <c r="C11" s="3"/>
    </row>
    <row r="12" spans="1:3">
      <c r="A12" t="s">
        <v>16</v>
      </c>
      <c r="B12" s="6">
        <f>B4*B6*B7/365</f>
        <v>0</v>
      </c>
      <c r="C12" t="s">
        <v>17</v>
      </c>
    </row>
    <row r="13" spans="1:3">
      <c r="A13" t="s">
        <v>18</v>
      </c>
      <c r="B13" s="6">
        <f>B8*B9</f>
        <v>0</v>
      </c>
      <c r="C13" t="s">
        <v>19</v>
      </c>
    </row>
    <row r="14" spans="1:3">
      <c r="A14" t="s">
        <v>20</v>
      </c>
      <c r="B14" s="6">
        <f>B13-B12</f>
        <v>0</v>
      </c>
      <c r="C14" t="s">
        <v>21</v>
      </c>
    </row>
    <row r="15" spans="1:3">
      <c r="A15" t="s">
        <v>22</v>
      </c>
      <c r="B15" s="6">
        <f>B4*B5*B7/365</f>
        <v>0</v>
      </c>
      <c r="C15" t="s">
        <v>23</v>
      </c>
    </row>
    <row r="16" spans="1:3">
      <c r="A16" t="s">
        <v>24</v>
      </c>
      <c r="B16" s="7">
        <f>B13*365/(B4*B6)</f>
        <v>0</v>
      </c>
      <c r="C16" t="s">
        <v>25</v>
      </c>
    </row>
    <row r="17" spans="1:3">
      <c r="A17" t="s">
        <v>26</v>
      </c>
      <c r="B17" s="6">
        <f>B12*B5*B7/365</f>
        <v>0</v>
      </c>
      <c r="C17" t="s">
        <v>27</v>
      </c>
    </row>
    <row r="18" spans="1:3">
      <c r="A18" t="s">
        <v>28</v>
      </c>
      <c r="B18" s="6">
        <f>B12+B15</f>
        <v>0</v>
      </c>
      <c r="C18" t="s">
        <v>29</v>
      </c>
    </row>
    <row r="19" spans="1:3">
      <c r="A19" t="s">
        <v>30</v>
      </c>
      <c r="B19" s="6">
        <f>B13+B15</f>
        <v>0</v>
      </c>
      <c r="C19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52.7109375" customWidth="1"/>
    <col min="2" max="2" width="24.7109375" customWidth="1"/>
    <col min="3" max="3" width="62.7109375" customWidth="1"/>
  </cols>
  <sheetData>
    <row r="1" spans="1:3">
      <c r="A1" s="1" t="s">
        <v>32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t="s">
        <v>3</v>
      </c>
      <c r="B4" s="4">
        <v>300000</v>
      </c>
      <c r="C4" t="s">
        <v>33</v>
      </c>
    </row>
    <row r="5" spans="1:3">
      <c r="A5" t="s">
        <v>5</v>
      </c>
      <c r="B5" s="5">
        <v>0.11</v>
      </c>
      <c r="C5" t="s">
        <v>34</v>
      </c>
    </row>
    <row r="6" spans="1:3">
      <c r="A6" t="s">
        <v>7</v>
      </c>
      <c r="B6" s="5">
        <v>0.02</v>
      </c>
      <c r="C6" t="s">
        <v>8</v>
      </c>
    </row>
    <row r="7" spans="1:3">
      <c r="A7" t="s">
        <v>9</v>
      </c>
      <c r="B7" s="4">
        <v>180</v>
      </c>
      <c r="C7" t="s">
        <v>35</v>
      </c>
    </row>
    <row r="8" spans="1:3">
      <c r="A8" t="s">
        <v>11</v>
      </c>
      <c r="B8" s="4">
        <v>400</v>
      </c>
      <c r="C8" t="s">
        <v>12</v>
      </c>
    </row>
    <row r="9" spans="1:3">
      <c r="A9" t="s">
        <v>13</v>
      </c>
      <c r="B9" s="4">
        <v>4</v>
      </c>
      <c r="C9" t="s">
        <v>36</v>
      </c>
    </row>
    <row r="11" spans="1:3">
      <c r="A11" s="3" t="s">
        <v>15</v>
      </c>
      <c r="B11" s="3"/>
      <c r="C11" s="3"/>
    </row>
    <row r="12" spans="1:3">
      <c r="A12" t="s">
        <v>16</v>
      </c>
      <c r="B12" s="6">
        <f>B4*B6*B7/365</f>
        <v>0</v>
      </c>
      <c r="C12" t="s">
        <v>17</v>
      </c>
    </row>
    <row r="13" spans="1:3">
      <c r="A13" t="s">
        <v>18</v>
      </c>
      <c r="B13" s="6">
        <f>B8*B9</f>
        <v>0</v>
      </c>
      <c r="C13" t="s">
        <v>19</v>
      </c>
    </row>
    <row r="14" spans="1:3">
      <c r="A14" t="s">
        <v>20</v>
      </c>
      <c r="B14" s="6">
        <f>B13-B12</f>
        <v>0</v>
      </c>
      <c r="C14" t="s">
        <v>21</v>
      </c>
    </row>
    <row r="15" spans="1:3">
      <c r="A15" t="s">
        <v>22</v>
      </c>
      <c r="B15" s="6">
        <f>B4*B5*B7/365</f>
        <v>0</v>
      </c>
      <c r="C15" t="s">
        <v>23</v>
      </c>
    </row>
    <row r="16" spans="1:3">
      <c r="A16" t="s">
        <v>24</v>
      </c>
      <c r="B16" s="7">
        <f>B13*365/(B4*B6)</f>
        <v>0</v>
      </c>
      <c r="C16" t="s">
        <v>25</v>
      </c>
    </row>
    <row r="17" spans="1:3">
      <c r="A17" t="s">
        <v>26</v>
      </c>
      <c r="B17" s="6">
        <f>B12*B5*B7/365</f>
        <v>0</v>
      </c>
      <c r="C17" t="s">
        <v>27</v>
      </c>
    </row>
    <row r="18" spans="1:3">
      <c r="A18" t="s">
        <v>28</v>
      </c>
      <c r="B18" s="6">
        <f>B12+B15</f>
        <v>0</v>
      </c>
      <c r="C18" t="s">
        <v>29</v>
      </c>
    </row>
    <row r="19" spans="1:3">
      <c r="A19" t="s">
        <v>30</v>
      </c>
      <c r="B19" s="6">
        <f>B13+B15</f>
        <v>0</v>
      </c>
      <c r="C19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5"/>
  <cols>
    <col min="1" max="1" width="52.7109375" customWidth="1"/>
    <col min="2" max="3" width="24.7109375" customWidth="1"/>
    <col min="4" max="4" width="16.7109375" customWidth="1"/>
  </cols>
  <sheetData>
    <row r="1" spans="1:4">
      <c r="A1" s="1" t="s">
        <v>37</v>
      </c>
    </row>
    <row r="2" spans="1:4">
      <c r="A2" s="3" t="s">
        <v>38</v>
      </c>
      <c r="B2" s="3" t="s">
        <v>39</v>
      </c>
      <c r="C2" s="3" t="s">
        <v>40</v>
      </c>
      <c r="D2" s="3" t="s">
        <v>41</v>
      </c>
    </row>
    <row r="3" spans="1:4">
      <c r="A3" t="s">
        <v>42</v>
      </c>
      <c r="B3" s="6">
        <f>'Penal Charge Checker'!B12</f>
        <v>0</v>
      </c>
      <c r="C3" s="6">
        <v>246.58</v>
      </c>
      <c r="D3">
        <f>IF(ABS(B3-C3)&lt;0.01,"PASS","FAIL")</f>
        <v>0</v>
      </c>
    </row>
    <row r="4" spans="1:4">
      <c r="A4" t="s">
        <v>43</v>
      </c>
      <c r="B4" s="6">
        <f>'Penal Charge Checker'!B13</f>
        <v>0</v>
      </c>
      <c r="C4" s="6">
        <v>800</v>
      </c>
      <c r="D4">
        <f>IF(ABS(B4-C4)&lt;0.01,"PASS","FAIL")</f>
        <v>0</v>
      </c>
    </row>
    <row r="5" spans="1:4">
      <c r="A5" t="s">
        <v>44</v>
      </c>
      <c r="B5" s="6">
        <f>'Penal Charge Checker'!B14</f>
        <v>0</v>
      </c>
      <c r="C5" s="6">
        <v>553.42</v>
      </c>
      <c r="D5">
        <f>IF(ABS(B5-C5)&lt;0.01,"PASS","FAIL")</f>
        <v>0</v>
      </c>
    </row>
    <row r="6" spans="1:4">
      <c r="A6" t="s">
        <v>45</v>
      </c>
      <c r="B6" s="6">
        <f>'Penal Charge Checker'!B15</f>
        <v>0</v>
      </c>
      <c r="C6" s="6">
        <v>1479.45</v>
      </c>
      <c r="D6">
        <f>IF(ABS(B6-C6)&lt;0.01,"PASS","FAIL")</f>
        <v>0</v>
      </c>
    </row>
    <row r="7" spans="1:4">
      <c r="A7" t="s">
        <v>46</v>
      </c>
      <c r="B7" s="6">
        <f>'Penal Charge Checker'!B16</f>
        <v>0</v>
      </c>
      <c r="C7" s="6">
        <v>292</v>
      </c>
      <c r="D7">
        <f>IF(ABS(B7-C7)&lt;0.01,"PASS","FAIL")</f>
        <v>0</v>
      </c>
    </row>
    <row r="8" spans="1:4">
      <c r="A8" t="s">
        <v>47</v>
      </c>
      <c r="B8" s="6">
        <f>'Penal Charge Checker'!B17</f>
        <v>0</v>
      </c>
      <c r="C8" s="6">
        <v>7.3</v>
      </c>
      <c r="D8">
        <f>IF(ABS(B8-C8)&lt;0.01,"PASS","FAIL")</f>
        <v>0</v>
      </c>
    </row>
    <row r="9" spans="1:4">
      <c r="A9" t="s">
        <v>48</v>
      </c>
      <c r="B9" s="6">
        <f>'Sensitivity Case B'!B12</f>
        <v>0</v>
      </c>
      <c r="C9" s="6">
        <v>2958.9</v>
      </c>
      <c r="D9">
        <f>IF(ABS(B9-C9)&lt;0.01,"PASS","FAIL")</f>
        <v>0</v>
      </c>
    </row>
    <row r="10" spans="1:4">
      <c r="A10" t="s">
        <v>49</v>
      </c>
      <c r="B10" s="6">
        <f>'Sensitivity Case B'!B13</f>
        <v>0</v>
      </c>
      <c r="C10" s="6">
        <v>1600</v>
      </c>
      <c r="D10">
        <f>IF(ABS(B10-C10)&lt;0.01,"PASS","FAIL")</f>
        <v>0</v>
      </c>
    </row>
    <row r="11" spans="1:4">
      <c r="A11" t="s">
        <v>50</v>
      </c>
      <c r="B11" s="6">
        <f>'Sensitivity Case B'!B12-'Sensitivity Case B'!B13</f>
        <v>0</v>
      </c>
      <c r="C11" s="6">
        <v>1358.9</v>
      </c>
      <c r="D11">
        <f>IF(ABS(B11-C11)&lt;0.01,"PASS","FAIL")</f>
        <v>0</v>
      </c>
    </row>
    <row r="12" spans="1:4">
      <c r="A12" t="s">
        <v>51</v>
      </c>
      <c r="B12" s="6">
        <f>'Sensitivity Case B'!B15</f>
        <v>0</v>
      </c>
      <c r="C12" s="6">
        <v>16273.97</v>
      </c>
      <c r="D12">
        <f>IF(ABS(B12-C12)&lt;0.01,"PASS","FAIL")</f>
        <v>0</v>
      </c>
    </row>
    <row r="13" spans="1:4">
      <c r="A13" t="s">
        <v>52</v>
      </c>
      <c r="D13">
        <f>IF(COUNTIF(D3:D12,"PASS")=10,"ALL PASS","FAIL")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Penal Charge Checker</vt:lpstr>
      <vt:lpstr>Sensitivity Case B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2026-10-28T11:26:35Z</dcterms:created>
  <dcterms:modified xsi:type="dcterms:W3CDTF">2026-10-28T11:26:35Z</dcterms:modified>
</cp:coreProperties>
</file>