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ank Targets" sheetId="1" r:id="rId1"/>
    <sheet name="Borrower Check" sheetId="2" r:id="rId2"/>
    <sheet name="Checks" sheetId="3" r:id="rId3"/>
    <sheet name="How to use" sheetId="4" r:id="rId4"/>
  </sheets>
  <calcPr calcId="124519" fullCalcOnLoad="1"/>
</workbook>
</file>

<file path=xl/sharedStrings.xml><?xml version="1.0" encoding="utf-8"?>
<sst xmlns="http://schemas.openxmlformats.org/spreadsheetml/2006/main" count="66" uniqueCount="66">
  <si>
    <t>PSL target tracker: bank side (worked example)</t>
  </si>
  <si>
    <t>Yellow cell is the input: ANBC or CEOBSE, whichever is higher, in Rs crore. Green cells are formulas. Targets per RBI PSL Directions 2025, para 7.1, domestic commercial banks.</t>
  </si>
  <si>
    <t>Input</t>
  </si>
  <si>
    <t>ANBC or CEOBSE base (Rs crore)</t>
  </si>
  <si>
    <t>Target</t>
  </si>
  <si>
    <t>Share</t>
  </si>
  <si>
    <t>Amount (Rs crore)</t>
  </si>
  <si>
    <t>Reading</t>
  </si>
  <si>
    <t>Total Priority Sector</t>
  </si>
  <si>
    <t>The overall floor. Every category below sits inside or alongside it.</t>
  </si>
  <si>
    <t>Agriculture</t>
  </si>
  <si>
    <t>Farm credit, agriculture infrastructure and ancillary activities.</t>
  </si>
  <si>
    <t>of which Non-Corporate Farmers</t>
  </si>
  <si>
    <t>Nested inside agriculture. Not a separate pot.</t>
  </si>
  <si>
    <t>of which Small and Marginal Farmers</t>
  </si>
  <si>
    <t>Nested inside Non-Corporate Farmers.</t>
  </si>
  <si>
    <t>Micro Enterprises</t>
  </si>
  <si>
    <t>The bucket the borrower sheet tests against.</t>
  </si>
  <si>
    <t>Advances to Weaker Sections</t>
  </si>
  <si>
    <t>Borrower-list based. Overlaps other categories by design.</t>
  </si>
  <si>
    <t>Check copy: Small and Marginal Farmers amount</t>
  </si>
  <si>
    <t>Recomputed on the Checks sheet. Must be the smallest of the three agriculture lines.</t>
  </si>
  <si>
    <t>PSL eligibility self-check: borrower side</t>
  </si>
  <si>
    <t>Yellow cells are inputs: loan amounts in Rs lakh, checks as 1 for yes and 0 for no. Example: micro unit, Rs 40 lakh working capital plus Rs 25 lakh term loan.</t>
  </si>
  <si>
    <t>Your proposal</t>
  </si>
  <si>
    <t>Working capital sought (Rs lakh)</t>
  </si>
  <si>
    <t>Term loan sought (Rs lakh)</t>
  </si>
  <si>
    <t>Total proposal (Rs lakh)</t>
  </si>
  <si>
    <t>Eligibility check (1 yes, 0 no)</t>
  </si>
  <si>
    <t>Udyam registration is current and the NIC activity matches the actual business</t>
  </si>
  <si>
    <t>The unit meets the micro enterprise definition on investment and turnover</t>
  </si>
  <si>
    <t>Loan purpose is an eligible activity (working capital or asset creation for the unit)</t>
  </si>
  <si>
    <t>Borrower identity papers for the claimed category are on file</t>
  </si>
  <si>
    <t>Supplier invoices or project papers tie the money to the stated purpose</t>
  </si>
  <si>
    <t>End-use proof can be produced after disbursal (paid invoices, assets created)</t>
  </si>
  <si>
    <t>Financials, projections and bank statements reconcile with filed returns</t>
  </si>
  <si>
    <t>No earlier loan in the same category was classified differently at another bank</t>
  </si>
  <si>
    <t>Checks passed (of 8)</t>
  </si>
  <si>
    <t>Documentation readiness</t>
  </si>
  <si>
    <t>Filing verdict</t>
  </si>
  <si>
    <t>Ready at 75 per cent and above. Below that, close the zero checks before you apply.</t>
  </si>
  <si>
    <t>Indicative amount counting toward Micro Enterprises (Rs lakh)</t>
  </si>
  <si>
    <t>Workbook logic, not an RBI rule: a file below readiness should not be presented as classifiable yet.</t>
  </si>
  <si>
    <t>Reconciliation checks: all must read PASS</t>
  </si>
  <si>
    <t>Every result here is a formula over the other sheets. If one reads CHECK, fix the input, not the formula.</t>
  </si>
  <si>
    <t>Check</t>
  </si>
  <si>
    <t>Result</t>
  </si>
  <si>
    <t>Why it matters</t>
  </si>
  <si>
    <t>Agriculture nesting holds: SMF amount is not above NCF, and NCF is not above Agriculture</t>
  </si>
  <si>
    <t>The 10 and 14 per cent lines sit inside the 18 per cent line. A break means a share was typed wrong.</t>
  </si>
  <si>
    <t>Micro Enterprises share recomputes to 7.5 per cent of the base</t>
  </si>
  <si>
    <t>Ties the Rs 750 crore example amount back to the Directions share.</t>
  </si>
  <si>
    <t>Total proposal equals working capital plus term loan</t>
  </si>
  <si>
    <t>Guards the Rs 65 lakh worked example: 40 plus 25.</t>
  </si>
  <si>
    <t>Proposal fits inside the bank Micro Enterprises bucket (converted to Rs lakh)</t>
  </si>
  <si>
    <t>One file against a Rs 750 crore bucket. Scale sanity, in the same units.</t>
  </si>
  <si>
    <t>All eight borrower inputs are valid 0 or 1 entries</t>
  </si>
  <si>
    <t>A stray 2 or text entry would inflate readiness. This catches it.</t>
  </si>
  <si>
    <t>How to use this workbook</t>
  </si>
  <si>
    <t>Built for the CrediLens guide: Priority Sector Lending Decoded (2026-10-06). Worked example: ANBC Rs 10,000 crore; micro proposal Rs 65 lakh.</t>
  </si>
  <si>
    <t>1. Bank Targets: change the yellow ANBC base to your bank's size sense-check. Every green amount moves by formula.</t>
  </si>
  <si>
    <t>2. Borrower Check: enter your two loan amounts, then score the eight checks honestly. A generous 1 today becomes a bank query tomorrow.</t>
  </si>
  <si>
    <t>3. Filing verdict turns Ready only at 75 per cent readiness and above. That line is workbook logic to force preparation, not an RBI threshold.</t>
  </si>
  <si>
    <t>4. Checks: all five must read PASS. Nesting, the 7.5 per cent recompute, the 40 plus 25 tie-out, bucket scale and input validity.</t>
  </si>
  <si>
    <t>5. Threshold discipline: targets above are RBI Directions for domestic commercial banks. RRB, SFB and UCB tables differ; SFB overall is 60 per cent from FY 2025-26 under the June 2025 circular.</t>
  </si>
  <si>
    <t>6. This workbook tests classification readiness. Sanction still depends on appraisal: cash flow, repayment record, security and conduct.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</si>
</sst>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%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A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 applyAlignment="1">
      <alignment vertical="center" wrapText="1"/>
    </xf>
    <xf numFmtId="164" fontId="0" fillId="3" borderId="1" xfId="0" applyNumberFormat="1" applyFill="1" applyBorder="1"/>
    <xf numFmtId="165" fontId="0" fillId="4" borderId="1" xfId="0" applyNumberFormat="1" applyFill="1" applyBorder="1"/>
    <xf numFmtId="164" fontId="0" fillId="4" borderId="1" xfId="0" applyNumberFormat="1" applyFill="1" applyBorder="1"/>
    <xf numFmtId="0" fontId="4" fillId="0" borderId="0" xfId="0" applyFont="1" applyAlignment="1">
      <alignment vertical="center" wrapText="1"/>
    </xf>
    <xf numFmtId="1" fontId="0" fillId="3" borderId="1" xfId="0" applyNumberFormat="1" applyFill="1" applyBorder="1"/>
    <xf numFmtId="0" fontId="0" fillId="4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/>
  </sheetViews>
  <sheetFormatPr defaultRowHeight="15"/>
  <cols>
    <col min="1" max="1" width="42.7109375" customWidth="1"/>
    <col min="2" max="2" width="16.7109375" customWidth="1"/>
    <col min="3" max="3" width="20.7109375" customWidth="1"/>
    <col min="4" max="4" width="46.7109375" customWidth="1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5">
        <v>10000</v>
      </c>
    </row>
    <row r="7" spans="1:4">
      <c r="A7" s="3" t="s">
        <v>4</v>
      </c>
      <c r="B7" s="3" t="s">
        <v>5</v>
      </c>
      <c r="C7" s="3" t="s">
        <v>6</v>
      </c>
      <c r="D7" s="3" t="s">
        <v>7</v>
      </c>
    </row>
    <row r="8" spans="1:4">
      <c r="A8" s="4" t="s">
        <v>8</v>
      </c>
      <c r="B8" s="6">
        <v>0.4</v>
      </c>
      <c r="C8" s="7">
        <f>B5*B8</f>
        <v>0</v>
      </c>
      <c r="D8" s="8" t="s">
        <v>9</v>
      </c>
    </row>
    <row r="9" spans="1:4">
      <c r="A9" s="4" t="s">
        <v>10</v>
      </c>
      <c r="B9" s="6">
        <v>0.18</v>
      </c>
      <c r="C9" s="7">
        <f>B5*B9</f>
        <v>0</v>
      </c>
      <c r="D9" s="8" t="s">
        <v>11</v>
      </c>
    </row>
    <row r="10" spans="1:4">
      <c r="A10" s="4" t="s">
        <v>12</v>
      </c>
      <c r="B10" s="6">
        <v>0.14</v>
      </c>
      <c r="C10" s="7">
        <f>B5*B10</f>
        <v>0</v>
      </c>
      <c r="D10" s="8" t="s">
        <v>13</v>
      </c>
    </row>
    <row r="11" spans="1:4">
      <c r="A11" s="4" t="s">
        <v>14</v>
      </c>
      <c r="B11" s="6">
        <v>0.1</v>
      </c>
      <c r="C11" s="7">
        <f>B5*B11</f>
        <v>0</v>
      </c>
      <c r="D11" s="8" t="s">
        <v>15</v>
      </c>
    </row>
    <row r="12" spans="1:4">
      <c r="A12" s="4" t="s">
        <v>16</v>
      </c>
      <c r="B12" s="6">
        <v>0.075</v>
      </c>
      <c r="C12" s="7">
        <f>B5*B12</f>
        <v>0</v>
      </c>
      <c r="D12" s="8" t="s">
        <v>17</v>
      </c>
    </row>
    <row r="13" spans="1:4">
      <c r="A13" s="4" t="s">
        <v>18</v>
      </c>
      <c r="B13" s="6">
        <v>0.12</v>
      </c>
      <c r="C13" s="7">
        <f>B5*B13</f>
        <v>0</v>
      </c>
      <c r="D13" s="8" t="s">
        <v>19</v>
      </c>
    </row>
    <row r="15" spans="1:4">
      <c r="A15" s="4" t="s">
        <v>20</v>
      </c>
      <c r="C15" s="7">
        <f>C11</f>
        <v>0</v>
      </c>
      <c r="D15" s="8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/>
  </sheetViews>
  <sheetFormatPr defaultRowHeight="15"/>
  <cols>
    <col min="1" max="1" width="62.7109375" customWidth="1"/>
    <col min="2" max="2" width="16.7109375" customWidth="1"/>
    <col min="3" max="3" width="52.7109375" customWidth="1"/>
  </cols>
  <sheetData>
    <row r="1" spans="1:2">
      <c r="A1" s="1" t="s">
        <v>22</v>
      </c>
    </row>
    <row r="2" spans="1:2">
      <c r="A2" s="2" t="s">
        <v>23</v>
      </c>
    </row>
    <row r="4" spans="1:2">
      <c r="A4" s="3" t="s">
        <v>24</v>
      </c>
    </row>
    <row r="5" spans="1:2">
      <c r="A5" s="4" t="s">
        <v>25</v>
      </c>
      <c r="B5" s="5">
        <v>40</v>
      </c>
    </row>
    <row r="6" spans="1:2">
      <c r="A6" s="4" t="s">
        <v>26</v>
      </c>
      <c r="B6" s="5">
        <v>25</v>
      </c>
    </row>
    <row r="7" spans="1:2">
      <c r="A7" s="4" t="s">
        <v>27</v>
      </c>
      <c r="B7" s="7">
        <f>B5+B6</f>
        <v>0</v>
      </c>
    </row>
    <row r="9" spans="1:2">
      <c r="A9" s="3" t="s">
        <v>28</v>
      </c>
    </row>
    <row r="10" spans="1:2">
      <c r="A10" s="4" t="s">
        <v>29</v>
      </c>
      <c r="B10" s="9">
        <v>1</v>
      </c>
    </row>
    <row r="11" spans="1:2">
      <c r="A11" s="4" t="s">
        <v>30</v>
      </c>
      <c r="B11" s="9">
        <v>1</v>
      </c>
    </row>
    <row r="12" spans="1:2">
      <c r="A12" s="4" t="s">
        <v>31</v>
      </c>
      <c r="B12" s="9">
        <v>1</v>
      </c>
    </row>
    <row r="13" spans="1:2">
      <c r="A13" s="4" t="s">
        <v>32</v>
      </c>
      <c r="B13" s="9">
        <v>0</v>
      </c>
    </row>
    <row r="14" spans="1:2">
      <c r="A14" s="4" t="s">
        <v>33</v>
      </c>
      <c r="B14" s="9">
        <v>1</v>
      </c>
    </row>
    <row r="15" spans="1:2">
      <c r="A15" s="4" t="s">
        <v>34</v>
      </c>
      <c r="B15" s="9">
        <v>1</v>
      </c>
    </row>
    <row r="16" spans="1:2">
      <c r="A16" s="4" t="s">
        <v>35</v>
      </c>
      <c r="B16" s="9">
        <v>0</v>
      </c>
    </row>
    <row r="17" spans="1:3">
      <c r="A17" s="4" t="s">
        <v>36</v>
      </c>
      <c r="B17" s="9">
        <v>1</v>
      </c>
    </row>
    <row r="19" spans="1:3">
      <c r="A19" s="4" t="s">
        <v>37</v>
      </c>
      <c r="B19" s="7">
        <f>SUM(B10:B17)</f>
        <v>0</v>
      </c>
    </row>
    <row r="20" spans="1:3">
      <c r="A20" s="4" t="s">
        <v>38</v>
      </c>
      <c r="B20" s="6">
        <f>B19/8</f>
        <v>0</v>
      </c>
    </row>
    <row r="21" spans="1:3">
      <c r="A21" s="4" t="s">
        <v>39</v>
      </c>
      <c r="B21" s="10">
        <f>IF(B20&gt;=0.75,"Ready to file","Fix gaps first")</f>
        <v>0</v>
      </c>
      <c r="C21" s="8" t="s">
        <v>40</v>
      </c>
    </row>
    <row r="22" spans="1:3">
      <c r="A22" s="4" t="s">
        <v>41</v>
      </c>
      <c r="B22" s="7">
        <f>IF(B20&gt;=0.75,B7,0)</f>
        <v>0</v>
      </c>
      <c r="C22" s="8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cols>
    <col min="1" max="1" width="58.7109375" customWidth="1"/>
    <col min="2" max="2" width="14.7109375" customWidth="1"/>
    <col min="3" max="3" width="50.7109375" customWidth="1"/>
  </cols>
  <sheetData>
    <row r="1" spans="1:3">
      <c r="A1" s="1" t="s">
        <v>43</v>
      </c>
    </row>
    <row r="2" spans="1:3">
      <c r="A2" s="2" t="s">
        <v>44</v>
      </c>
    </row>
    <row r="4" spans="1:3">
      <c r="A4" s="3" t="s">
        <v>45</v>
      </c>
      <c r="B4" s="3" t="s">
        <v>46</v>
      </c>
      <c r="C4" s="3" t="s">
        <v>47</v>
      </c>
    </row>
    <row r="5" spans="1:3">
      <c r="A5" s="4" t="s">
        <v>48</v>
      </c>
      <c r="B5" s="10" t="str">
        <f>IF(AND('Bank Targets'!C11&lt;='Bank Targets'!C10,'Bank Targets'!C10&lt;='Bank Targets'!C9),"PASS","CHECK")</f>
        <v>PASS</v>
      </c>
      <c r="C5" s="8" t="s">
        <v>49</v>
      </c>
    </row>
    <row r="6" spans="1:3">
      <c r="A6" s="4" t="s">
        <v>50</v>
      </c>
      <c r="B6" s="10" t="str">
        <f>IF(ABS('Bank Targets'!C12/'Bank Targets'!B5-0.075)&lt;0.0001,"PASS","CHECK")</f>
        <v>PASS</v>
      </c>
      <c r="C6" s="8" t="s">
        <v>51</v>
      </c>
    </row>
    <row r="7" spans="1:3">
      <c r="A7" s="4" t="s">
        <v>52</v>
      </c>
      <c r="B7" s="10" t="str">
        <f>IF(ABS('Borrower Check'!B7-('Borrower Check'!B5+'Borrower Check'!B6))&lt;0.01,"PASS","CHECK")</f>
        <v>PASS</v>
      </c>
      <c r="C7" s="8" t="s">
        <v>53</v>
      </c>
    </row>
    <row r="8" spans="1:3">
      <c r="A8" s="4" t="s">
        <v>54</v>
      </c>
      <c r="B8" s="10" t="str">
        <f>IF('Borrower Check'!B22&lt;='Bank Targets'!C12*100,"PASS","CHECK")</f>
        <v>PASS</v>
      </c>
      <c r="C8" s="8" t="s">
        <v>55</v>
      </c>
    </row>
    <row r="9" spans="1:3">
      <c r="A9" s="4" t="s">
        <v>56</v>
      </c>
      <c r="B9" s="10" t="str">
        <f>IF(SUMPRODUCT(('Borrower Check'!B10:B17&lt;&gt;0)*('Borrower Check'!B10:B17&lt;&gt;1))=0,"PASS","CHECK")</f>
        <v>PASS</v>
      </c>
      <c r="C9" s="8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defaultRowHeight="15"/>
  <cols>
    <col min="1" max="1" width="105.7109375" customWidth="1"/>
  </cols>
  <sheetData>
    <row r="1" spans="1:1">
      <c r="A1" s="1" t="s">
        <v>58</v>
      </c>
    </row>
    <row r="2" spans="1:1">
      <c r="A2" s="2" t="s">
        <v>59</v>
      </c>
    </row>
    <row r="4" spans="1:1">
      <c r="A4" s="8" t="s">
        <v>60</v>
      </c>
    </row>
    <row r="5" spans="1:1">
      <c r="A5" s="8" t="s">
        <v>61</v>
      </c>
    </row>
    <row r="6" spans="1:1">
      <c r="A6" s="8" t="s">
        <v>62</v>
      </c>
    </row>
    <row r="7" spans="1:1">
      <c r="A7" s="8" t="s">
        <v>63</v>
      </c>
    </row>
    <row r="8" spans="1:1">
      <c r="A8" s="8" t="s">
        <v>64</v>
      </c>
    </row>
    <row r="9" spans="1:1">
      <c r="A9" s="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Bank Targets</vt:lpstr>
      <vt:lpstr>Borrower Check</vt:lpstr>
      <vt:lpstr>Checks</vt:lpstr>
      <vt:lpstr>How to use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2026-10-06T11:28:04Z</dcterms:created>
  <dcterms:modified xsi:type="dcterms:W3CDTF">2026-10-06T11:28:04Z</dcterms:modified>
</cp:coreProperties>
</file>